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D:\SixSigmaKaizen\sixsigmakaizen.com\downloads\templates\"/>
    </mc:Choice>
  </mc:AlternateContent>
  <xr:revisionPtr revIDLastSave="0" documentId="13_ncr:1_{41093C13-16BB-439D-8FD9-DD7427823AAC}" xr6:coauthVersionLast="47" xr6:coauthVersionMax="47" xr10:uidLastSave="{00000000-0000-0000-0000-000000000000}"/>
  <bookViews>
    <workbookView xWindow="4380" yWindow="2115" windowWidth="21600" windowHeight="11475" xr2:uid="{00000000-000D-0000-FFFF-FFFF00000000}"/>
  </bookViews>
  <sheets>
    <sheet name="How-To" sheetId="1" r:id="rId1"/>
    <sheet name="SBAR Handoff Form" sheetId="2" r:id="rId2"/>
    <sheet name="Handoff Audit Log" sheetId="3" r:id="rId3"/>
    <sheet name="Dashboard" sheetId="4" r:id="rId4"/>
  </sheets>
  <definedNames>
    <definedName name="_xlnm.Print_Area" localSheetId="3">Dashboard!$A$1:$J$51</definedName>
    <definedName name="_xlnm.Print_Area" localSheetId="1">'SBAR Handoff Form'!$A$1:$E$32</definedName>
    <definedName name="_xlnm.Print_Titles" localSheetId="2">'Handoff Audit Log'!$1:$4</definedName>
    <definedName name="Target_Completion">Dashboard!$D$8</definedName>
    <definedName name="Watch_Band">Dashboard!$H$8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B28" i="2"/>
  <c r="B27" i="2"/>
  <c r="B26" i="2"/>
  <c r="B25" i="2"/>
  <c r="B24" i="2"/>
  <c r="B23" i="2"/>
  <c r="B22" i="2"/>
  <c r="H47" i="4"/>
  <c r="H46" i="4"/>
  <c r="H45" i="4"/>
  <c r="H44" i="4"/>
  <c r="H43" i="4"/>
  <c r="H42" i="4"/>
  <c r="D49" i="4"/>
  <c r="D48" i="4"/>
  <c r="D47" i="4"/>
  <c r="D46" i="4"/>
  <c r="D45" i="4"/>
  <c r="D44" i="4"/>
  <c r="D43" i="4"/>
  <c r="D42" i="4"/>
  <c r="I47" i="4"/>
  <c r="G47" i="4" a="1"/>
  <c r="I46" i="4"/>
  <c r="G46" i="4" a="1"/>
  <c r="I45" i="4"/>
  <c r="G45" i="4" a="1"/>
  <c r="I44" i="4"/>
  <c r="G44" i="4" a="1"/>
  <c r="I43" i="4"/>
  <c r="G43" i="4" a="1"/>
  <c r="I42" i="4"/>
  <c r="G42" i="4" a="1"/>
  <c r="E49" i="4"/>
  <c r="B49" i="4" a="1"/>
  <c r="E48" i="4"/>
  <c r="B48" i="4" a="1"/>
  <c r="E47" i="4"/>
  <c r="B47" i="4" a="1"/>
  <c r="E46" i="4"/>
  <c r="B46" i="4" a="1"/>
  <c r="E45" i="4"/>
  <c r="B45" i="4" a="1"/>
  <c r="E44" i="4"/>
  <c r="B44" i="4" a="1"/>
  <c r="E43" i="4"/>
  <c r="B43" i="4" a="1"/>
  <c r="E42" i="4"/>
  <c r="B42" i="4" a="1"/>
  <c r="I12" i="4"/>
  <c r="I13" i="4"/>
  <c r="I14" i="4"/>
  <c r="I15" i="4"/>
  <c r="I16" i="4"/>
  <c r="I17" i="4"/>
  <c r="I18" i="4"/>
  <c r="H12" i="4"/>
  <c r="H13" i="4"/>
  <c r="H14" i="4"/>
  <c r="H15" i="4"/>
  <c r="H16" i="4"/>
  <c r="H17" i="4"/>
  <c r="H18" i="4"/>
  <c r="H19" i="4"/>
  <c r="I19" i="4" s="1"/>
  <c r="G12" i="4"/>
  <c r="G13" i="4"/>
  <c r="G14" i="4"/>
  <c r="G15" i="4"/>
  <c r="G16" i="4"/>
  <c r="G17" i="4"/>
  <c r="G18" i="4"/>
  <c r="G19" i="4"/>
  <c r="D19" i="4"/>
  <c r="E19" i="4"/>
  <c r="F19" i="4"/>
  <c r="D18" i="4"/>
  <c r="E18" i="4"/>
  <c r="F18" i="4"/>
  <c r="B18" i="4"/>
  <c r="D17" i="4"/>
  <c r="E17" i="4"/>
  <c r="F17" i="4"/>
  <c r="B17" i="4"/>
  <c r="D16" i="4"/>
  <c r="E16" i="4"/>
  <c r="F16" i="4"/>
  <c r="B16" i="4"/>
  <c r="D15" i="4"/>
  <c r="E15" i="4"/>
  <c r="F15" i="4"/>
  <c r="B15" i="4"/>
  <c r="D14" i="4"/>
  <c r="E14" i="4"/>
  <c r="F14" i="4"/>
  <c r="B14" i="4"/>
  <c r="D13" i="4"/>
  <c r="E13" i="4"/>
  <c r="F13" i="4"/>
  <c r="B13" i="4"/>
  <c r="D12" i="4"/>
  <c r="E12" i="4"/>
  <c r="F12" i="4"/>
  <c r="B12" i="4"/>
  <c r="H6" i="4"/>
  <c r="H5" i="4"/>
  <c r="F6" i="4"/>
  <c r="F5" i="4"/>
  <c r="D6" i="4"/>
  <c r="D5" i="4"/>
  <c r="B6" i="4"/>
  <c r="B5" i="4"/>
  <c r="N64" i="3"/>
  <c r="O64" i="3" s="1"/>
  <c r="M64" i="3"/>
  <c r="N63" i="3"/>
  <c r="O63" i="3" s="1"/>
  <c r="M63" i="3"/>
  <c r="O62" i="3"/>
  <c r="N62" i="3"/>
  <c r="M62" i="3"/>
  <c r="N61" i="3"/>
  <c r="O61" i="3" s="1"/>
  <c r="M61" i="3"/>
  <c r="N60" i="3"/>
  <c r="O60" i="3" s="1"/>
  <c r="M60" i="3"/>
  <c r="N59" i="3"/>
  <c r="O59" i="3" s="1"/>
  <c r="M59" i="3"/>
  <c r="N58" i="3"/>
  <c r="O58" i="3" s="1"/>
  <c r="M58" i="3"/>
  <c r="N57" i="3"/>
  <c r="O57" i="3" s="1"/>
  <c r="M57" i="3"/>
  <c r="N56" i="3"/>
  <c r="O56" i="3" s="1"/>
  <c r="M56" i="3"/>
  <c r="N55" i="3"/>
  <c r="O55" i="3" s="1"/>
  <c r="M55" i="3"/>
  <c r="N54" i="3"/>
  <c r="O54" i="3" s="1"/>
  <c r="M54" i="3"/>
  <c r="N53" i="3"/>
  <c r="O53" i="3" s="1"/>
  <c r="M53" i="3"/>
  <c r="N52" i="3"/>
  <c r="O52" i="3" s="1"/>
  <c r="M52" i="3"/>
  <c r="N51" i="3"/>
  <c r="O51" i="3" s="1"/>
  <c r="M51" i="3"/>
  <c r="N50" i="3"/>
  <c r="O50" i="3" s="1"/>
  <c r="M50" i="3"/>
  <c r="N49" i="3"/>
  <c r="O49" i="3" s="1"/>
  <c r="M49" i="3"/>
  <c r="N48" i="3"/>
  <c r="O48" i="3" s="1"/>
  <c r="M48" i="3"/>
  <c r="N47" i="3"/>
  <c r="O47" i="3" s="1"/>
  <c r="M47" i="3"/>
  <c r="O46" i="3"/>
  <c r="N46" i="3"/>
  <c r="M46" i="3"/>
  <c r="N45" i="3"/>
  <c r="O45" i="3" s="1"/>
  <c r="M45" i="3"/>
  <c r="O44" i="3"/>
  <c r="N44" i="3"/>
  <c r="M44" i="3"/>
  <c r="N43" i="3"/>
  <c r="O43" i="3" s="1"/>
  <c r="M43" i="3"/>
  <c r="N42" i="3"/>
  <c r="O42" i="3" s="1"/>
  <c r="M42" i="3"/>
  <c r="N41" i="3"/>
  <c r="O41" i="3" s="1"/>
  <c r="M41" i="3"/>
  <c r="N40" i="3"/>
  <c r="O40" i="3" s="1"/>
  <c r="M40" i="3"/>
  <c r="N39" i="3"/>
  <c r="O39" i="3" s="1"/>
  <c r="M39" i="3"/>
  <c r="N38" i="3"/>
  <c r="O38" i="3" s="1"/>
  <c r="M38" i="3"/>
  <c r="N37" i="3"/>
  <c r="O37" i="3" s="1"/>
  <c r="M37" i="3"/>
  <c r="O36" i="3"/>
  <c r="N36" i="3"/>
  <c r="M36" i="3"/>
  <c r="N35" i="3"/>
  <c r="O35" i="3" s="1"/>
  <c r="M35" i="3"/>
  <c r="N34" i="3"/>
  <c r="O34" i="3" s="1"/>
  <c r="M34" i="3"/>
  <c r="N33" i="3"/>
  <c r="O33" i="3" s="1"/>
  <c r="M33" i="3"/>
  <c r="N32" i="3"/>
  <c r="O32" i="3" s="1"/>
  <c r="M32" i="3"/>
  <c r="N31" i="3"/>
  <c r="O31" i="3" s="1"/>
  <c r="M31" i="3"/>
  <c r="N30" i="3"/>
  <c r="O30" i="3" s="1"/>
  <c r="M30" i="3"/>
  <c r="N29" i="3"/>
  <c r="O29" i="3" s="1"/>
  <c r="M29" i="3"/>
  <c r="N28" i="3"/>
  <c r="O28" i="3" s="1"/>
  <c r="M28" i="3"/>
  <c r="N27" i="3"/>
  <c r="O27" i="3" s="1"/>
  <c r="M27" i="3"/>
  <c r="N26" i="3"/>
  <c r="O26" i="3" s="1"/>
  <c r="M26" i="3"/>
  <c r="N25" i="3"/>
  <c r="O25" i="3" s="1"/>
  <c r="M25" i="3"/>
  <c r="N24" i="3"/>
  <c r="O24" i="3" s="1"/>
  <c r="M24" i="3"/>
  <c r="N23" i="3"/>
  <c r="O23" i="3" s="1"/>
  <c r="M23" i="3"/>
  <c r="N22" i="3"/>
  <c r="O22" i="3" s="1"/>
  <c r="M22" i="3"/>
  <c r="N21" i="3"/>
  <c r="O21" i="3" s="1"/>
  <c r="M21" i="3"/>
  <c r="N20" i="3"/>
  <c r="O20" i="3" s="1"/>
  <c r="M20" i="3"/>
  <c r="N19" i="3"/>
  <c r="O19" i="3" s="1"/>
  <c r="M19" i="3"/>
  <c r="N18" i="3"/>
  <c r="O18" i="3" s="1"/>
  <c r="M18" i="3"/>
  <c r="N17" i="3"/>
  <c r="O17" i="3" s="1"/>
  <c r="M17" i="3"/>
  <c r="N16" i="3"/>
  <c r="O16" i="3" s="1"/>
  <c r="M16" i="3"/>
  <c r="N15" i="3"/>
  <c r="O15" i="3" s="1"/>
  <c r="M15" i="3"/>
  <c r="N14" i="3"/>
  <c r="O14" i="3" s="1"/>
  <c r="M14" i="3"/>
  <c r="N13" i="3"/>
  <c r="O13" i="3" s="1"/>
  <c r="M13" i="3"/>
  <c r="N12" i="3"/>
  <c r="O12" i="3" s="1"/>
  <c r="M12" i="3"/>
  <c r="N11" i="3"/>
  <c r="O11" i="3" s="1"/>
  <c r="M11" i="3"/>
  <c r="N10" i="3"/>
  <c r="O10" i="3" s="1"/>
  <c r="M10" i="3"/>
  <c r="N9" i="3"/>
  <c r="O9" i="3" s="1"/>
  <c r="M9" i="3"/>
  <c r="N8" i="3"/>
  <c r="O8" i="3" s="1"/>
  <c r="M8" i="3"/>
  <c r="N7" i="3"/>
  <c r="O7" i="3" s="1"/>
  <c r="M7" i="3"/>
  <c r="N6" i="3"/>
  <c r="O6" i="3" s="1"/>
  <c r="M6" i="3"/>
  <c r="N5" i="3"/>
  <c r="O5" i="3" s="1"/>
  <c r="M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<sst xmlns="http://schemas.openxmlformats.org/spreadsheetml/2006/main" count="193" uniqueCount="126">
  <si>
    <t>Section</t>
  </si>
  <si>
    <t>Prompts</t>
  </si>
  <si>
    <t>Notes for this handoff</t>
  </si>
  <si>
    <t>Reason for admission, relevant history, key treatments and medications, allergies, recent changes, lines and devices.</t>
  </si>
  <si>
    <t>Pending results</t>
  </si>
  <si>
    <t>Tests ordered but not yet resulted or reviewed, who owns each one, and when it is expected.</t>
  </si>
  <si>
    <t>What do I think the problem is? Vital signs, trends, and what has been tried.</t>
  </si>
  <si>
    <t>What do I need or recommend? What should the receiver do, by when, and what should they call about (contingency plan)?</t>
  </si>
  <si>
    <t>Read-back</t>
  </si>
  <si>
    <t>Receiver repeats back the key points and action list. Questions asked and answered.</t>
  </si>
  <si>
    <t>Reference: I-PASS = Illness severity, Patient summary, Action list, Situation awareness and contingency planning, Synthesis by receiver.</t>
  </si>
  <si>
    <t>Date</t>
  </si>
  <si>
    <t>Unit</t>
  </si>
  <si>
    <t>Shift</t>
  </si>
  <si>
    <t>Giver role</t>
  </si>
  <si>
    <t>Receiver role</t>
  </si>
  <si>
    <t>Situation and severity stated</t>
  </si>
  <si>
    <t>Background and summary given</t>
  </si>
  <si>
    <t>Pending results mentioned</t>
  </si>
  <si>
    <t>Action list given</t>
  </si>
  <si>
    <t>Contingency plan given</t>
  </si>
  <si>
    <t>Receiver read-back</t>
  </si>
  <si>
    <t>Uninterrupted</t>
  </si>
  <si>
    <t>Elements yes</t>
  </si>
  <si>
    <t>Elements applicable</t>
  </si>
  <si>
    <t>Completion %</t>
  </si>
  <si>
    <t>Med-Surg 4</t>
  </si>
  <si>
    <t>Day-Night</t>
  </si>
  <si>
    <t>RN</t>
  </si>
  <si>
    <t>Yes</t>
  </si>
  <si>
    <t>No</t>
  </si>
  <si>
    <t>ICU</t>
  </si>
  <si>
    <t>Night-Day</t>
  </si>
  <si>
    <t>MD</t>
  </si>
  <si>
    <t>N/A</t>
  </si>
  <si>
    <t>Pediatrics</t>
  </si>
  <si>
    <t>Element</t>
  </si>
  <si>
    <t>% complete</t>
  </si>
  <si>
    <t>Clinical Handoff &amp; SBAR Checklist</t>
  </si>
  <si>
    <t>A working toolkit for improving handoff quality: structured SBAR form, observation audit log, and a live dashboard that shows which elements get missed most often.</t>
  </si>
  <si>
    <t>WHAT'S INSIDE</t>
  </si>
  <si>
    <t>SBAR Handoff Form</t>
  </si>
  <si>
    <t>One-page, print-ready form with prompts for identification, Situation, Background, Assessment, Recommendation, plus a read-back checklist.</t>
  </si>
  <si>
    <t>Handoff Audit Log</t>
  </si>
  <si>
    <t>Observe real handoffs and score seven required elements as Yes, No or N/A. Completion % is calculated for you.</t>
  </si>
  <si>
    <t>Dashboard</t>
  </si>
  <si>
    <t>Overall completion, share of fully complete handoffs, element-by-element results against your target, and breakdowns by unit and shift.</t>
  </si>
  <si>
    <t>QUICK START</t>
  </si>
  <si>
    <t>Step 1</t>
  </si>
  <si>
    <t>Use or adapt the SBAR Handoff Form for urgent communication and shift handoffs. Print one page or copy the layout into your own tool.</t>
  </si>
  <si>
    <t>Step 2</t>
  </si>
  <si>
    <t>Observe handoffs and log each one in the Handoff Audit Log (yellow cells). Pick Yes, No or N/A from the drop-downs.</t>
  </si>
  <si>
    <t>Step 3</t>
  </si>
  <si>
    <t>Open the Dashboard. Set your target in cell D8, then review overall completion and the element chart.</t>
  </si>
  <si>
    <t>Step 4</t>
  </si>
  <si>
    <t>Share results with the team, choose the least-complete element, and test one change with a PDSA cycle (Plan, Do, Study, Act). Re-audit to see if it worked.</t>
  </si>
  <si>
    <t>HOW SCORES WORK</t>
  </si>
  <si>
    <t>Yes ÷ (Yes + No) for each handoff. N/A elements are left out of both the numerator and the denominator.</t>
  </si>
  <si>
    <t>Fully complete</t>
  </si>
  <si>
    <t>A handoff counts as fully complete when every applicable element is Yes (Completion % = 100%).</t>
  </si>
  <si>
    <t>Status on Dashboard</t>
  </si>
  <si>
    <t>On target = at or above your target. Watch = below target by no more than the watch band (Dashboard H8). Action = further below.</t>
  </si>
  <si>
    <t>COLOR KEY</t>
  </si>
  <si>
    <t>Input cell</t>
  </si>
  <si>
    <t>Type or pick a value here. Dashboard settings (target and watch band) are also blue text on yellow.</t>
  </si>
  <si>
    <t>Calculated cell</t>
  </si>
  <si>
    <t>Formula. Do not overwrite.</t>
  </si>
  <si>
    <t>No / Action</t>
  </si>
  <si>
    <t>A missed element or a status that needs attention.</t>
  </si>
  <si>
    <t>PRIVACY &amp; USE</t>
  </si>
  <si>
    <t>Protect privacy</t>
  </si>
  <si>
    <t>Do not record patient names, record numbers or other identifying details in the audit log. Record unit and shift only.</t>
  </si>
  <si>
    <t>Example data</t>
  </si>
  <si>
    <t>The six audit rows (Sep 1-6, 2026) are made-up examples that show how the formulas behave. Delete them and enter your own observations.</t>
  </si>
  <si>
    <t>Adapt to your policy</t>
  </si>
  <si>
    <t>Required elements are a common starting set (situation, background, pending results, action list, contingency plan, read-back, uninterrupted). Adjust to your organization's handoff policy.</t>
  </si>
  <si>
    <t>Educational template. It supports a quality-improvement team's discussion and documentation. It is not medical, legal, or regulatory advice and does not replace your organization's approved policies.</t>
  </si>
  <si>
    <t>Record Yes, No or N/A for each element. Yellow cells are inputs; grey columns M-O calculate automatically. Never enter patient identifiers. Example rows are made-up data: replace them.</t>
  </si>
  <si>
    <t>HANDOFF DETAILS</t>
  </si>
  <si>
    <t>REQUIRED ELEMENTS  (Yes / No / N/A)</t>
  </si>
  <si>
    <t>CALCULATED</t>
  </si>
  <si>
    <t>Handoff Quality Dashboard</t>
  </si>
  <si>
    <t>Live results from the Handoff Audit Log. Completion = Yes ÷ (Yes + No); N/A is excluded.</t>
  </si>
  <si>
    <t>HANDOFFS AUDITED</t>
  </si>
  <si>
    <t>AVERAGE COMPLETION</t>
  </si>
  <si>
    <t>FULLY COMPLETE HANDOFFS</t>
  </si>
  <si>
    <t>LEAST-COMPLETE ELEMENT</t>
  </si>
  <si>
    <t>Target completion</t>
  </si>
  <si>
    <t>Watch band (pts below target)</t>
  </si>
  <si>
    <t>Completion by element</t>
  </si>
  <si>
    <t>Target</t>
  </si>
  <si>
    <t>Status</t>
  </si>
  <si>
    <t>All elements</t>
  </si>
  <si>
    <t>Element completion vs. target</t>
  </si>
  <si>
    <t>Completion by unit</t>
  </si>
  <si>
    <t>Completion by shift</t>
  </si>
  <si>
    <t>Handoffs</t>
  </si>
  <si>
    <t>Avg completion</t>
  </si>
  <si>
    <t>Status colors: green = on or above target; amber = within the watch band below target; red = further below. Adjust both in D8 and H8.</t>
  </si>
  <si>
    <t>Situation, Background, Assessment, Recommendation. Keep entries brief and specific. Shaded cells are for your entries.</t>
  </si>
  <si>
    <t>Handoff details</t>
  </si>
  <si>
    <t>Date and time</t>
  </si>
  <si>
    <t>Unit, room or bed</t>
  </si>
  <si>
    <t>Local identifier</t>
  </si>
  <si>
    <t>Giver (name and role)</t>
  </si>
  <si>
    <t>Receiver (name and role)</t>
  </si>
  <si>
    <t>S  |  Situation</t>
  </si>
  <si>
    <t>What is happening now? Why am I calling or handing off? What is the patient's current condition?</t>
  </si>
  <si>
    <t>Illness severity</t>
  </si>
  <si>
    <t>Choose the current severity. Say it out loud.</t>
  </si>
  <si>
    <t>B  |  Background</t>
  </si>
  <si>
    <t>A  |  Assessment</t>
  </si>
  <si>
    <t>R  |  Recommendation</t>
  </si>
  <si>
    <t>Quality check (observer or self-check)</t>
  </si>
  <si>
    <t>What good looks like</t>
  </si>
  <si>
    <t>Yes / No / N/A</t>
  </si>
  <si>
    <t>Why the handoff is happening and the illness severity (stable, watcher, unstable) were stated.</t>
  </si>
  <si>
    <t>Reason for admission, history, treatments, allergies, lines and devices were covered.</t>
  </si>
  <si>
    <t>Outstanding tests were named with an owner and expected time.</t>
  </si>
  <si>
    <t>Clear to-do items were given, with who and by when.</t>
  </si>
  <si>
    <t>What to watch for and what to do or call about if things change.</t>
  </si>
  <si>
    <t>Receiver repeated back key points and the action list; questions were answered.</t>
  </si>
  <si>
    <t>Handoff finished without interruption, in a quiet place or time.</t>
  </si>
  <si>
    <t>Checklist completion</t>
  </si>
  <si>
    <t>Educational template. Do not record patient names or identifiers unless your organization's privacy policy allows it.</t>
  </si>
  <si>
    <t>SBAR handoff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</si>
</sst>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0;\-0;&quot;-&quot;"/>
  </numFmts>
  <fonts count="30" x14ac:knownFonts="1">
    <font>
      <sz val="11"/>
      <color theme="1"/>
      <name val="Calibri"/>
      <family val="2"/>
      <scheme val="minor"/>
    </font>
    <font>
      <sz val="11"/>
      <name val="Calibri"/>
    </font>
    <font>
      <b/>
      <sz val="11"/>
      <color rgb="FFFFFFFF"/>
      <name val="Calibri"/>
    </font>
    <font>
      <sz val="11"/>
      <color theme="1"/>
      <name val="Calibri"/>
      <scheme val="minor"/>
    </font>
    <font>
      <sz val="11"/>
      <color rgb="FF262626"/>
      <name val="Calibri"/>
      <scheme val="minor"/>
    </font>
    <font>
      <u/>
      <sz val="11"/>
      <color theme="10"/>
      <name val="Calibri"/>
      <family val="2"/>
      <scheme val="minor"/>
    </font>
    <font>
      <sz val="11"/>
      <color rgb="FFFFFFFF"/>
      <name val="Calibri"/>
      <scheme val="minor"/>
    </font>
    <font>
      <b/>
      <sz val="22"/>
      <color rgb="FFFFFFFF"/>
      <name val="Calibri"/>
      <scheme val="minor"/>
    </font>
    <font>
      <i/>
      <sz val="11"/>
      <color rgb="FF595959"/>
      <name val="Calibri"/>
      <scheme val="minor"/>
    </font>
    <font>
      <b/>
      <sz val="11"/>
      <color rgb="FF262626"/>
      <name val="Calibri"/>
      <scheme val="minor"/>
    </font>
    <font>
      <b/>
      <sz val="11"/>
      <color rgb="FF153F8A"/>
      <name val="Calibri"/>
      <scheme val="minor"/>
    </font>
    <font>
      <b/>
      <sz val="12"/>
      <color rgb="FF153F8A"/>
      <name val="Calibri"/>
      <scheme val="minor"/>
    </font>
    <font>
      <b/>
      <u/>
      <sz val="11"/>
      <color rgb="FF153F8A"/>
      <name val="Calibri"/>
      <family val="2"/>
      <scheme val="minor"/>
    </font>
    <font>
      <b/>
      <sz val="11"/>
      <color rgb="FF0000FF"/>
      <name val="Calibri"/>
      <scheme val="minor"/>
    </font>
    <font>
      <b/>
      <sz val="11"/>
      <color rgb="FF9C0006"/>
      <name val="Calibri"/>
      <scheme val="minor"/>
    </font>
    <font>
      <i/>
      <sz val="10"/>
      <color rgb="FF595959"/>
      <name val="Calibri"/>
      <scheme val="minor"/>
    </font>
    <font>
      <sz val="11"/>
      <color rgb="FFFFFFFF"/>
      <name val="Calibri"/>
      <family val="2"/>
      <scheme val="minor"/>
    </font>
    <font>
      <b/>
      <sz val="20"/>
      <color rgb="FFFFFFFF"/>
      <name val="Calibri"/>
    </font>
    <font>
      <i/>
      <sz val="10"/>
      <color rgb="FF595959"/>
      <name val="Calibri"/>
    </font>
    <font>
      <i/>
      <sz val="10"/>
      <color rgb="FF595959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1"/>
      <color theme="1"/>
      <name val="Calibri"/>
      <scheme val="minor"/>
    </font>
    <font>
      <b/>
      <sz val="9"/>
      <color rgb="FF595959"/>
      <name val="Calibri"/>
      <scheme val="minor"/>
    </font>
    <font>
      <b/>
      <sz val="26"/>
      <color rgb="FF153F8A"/>
      <name val="Calibri"/>
      <scheme val="minor"/>
    </font>
    <font>
      <sz val="10"/>
      <color rgb="FF595959"/>
      <name val="Calibri"/>
      <scheme val="minor"/>
    </font>
    <font>
      <b/>
      <sz val="15"/>
      <color rgb="FF153F8A"/>
      <name val="Calibri"/>
      <scheme val="minor"/>
    </font>
    <font>
      <b/>
      <sz val="13"/>
      <color rgb="FF153F8A"/>
      <name val="Calibri"/>
      <scheme val="minor"/>
    </font>
    <font>
      <b/>
      <sz val="11"/>
      <color rgb="FFFFFFFF"/>
      <name val="Calibri"/>
      <scheme val="minor"/>
    </font>
    <font>
      <sz val="11"/>
      <color rgb="FF008000"/>
      <name val="Calibri"/>
      <scheme val="minor"/>
    </font>
    <font>
      <b/>
      <sz val="11"/>
      <color rgb="FF008000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53F8A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8CBCB"/>
        <bgColor indexed="64"/>
      </patternFill>
    </fill>
    <fill>
      <patternFill patternType="solid">
        <fgColor rgb="FFE8EEF8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rgb="FF7F7F7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rgb="FF153F8A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medium">
        <color rgb="FF153F8A"/>
      </top>
      <bottom/>
      <diagonal/>
    </border>
    <border>
      <left/>
      <right/>
      <top style="thin">
        <color rgb="FFD9D9D9"/>
      </top>
      <bottom/>
      <diagonal/>
    </border>
    <border>
      <left style="thin">
        <color rgb="FFFFFFFF"/>
      </left>
      <right/>
      <top/>
      <bottom style="thin">
        <color rgb="FFC5CDD8"/>
      </bottom>
      <diagonal/>
    </border>
    <border>
      <left/>
      <right/>
      <top/>
      <bottom style="thin">
        <color rgb="FFC5CDD8"/>
      </bottom>
      <diagonal/>
    </border>
    <border>
      <left style="thin">
        <color rgb="FFC5CDD8"/>
      </left>
      <right style="thin">
        <color rgb="FFC5CDD8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/>
      <top style="thick">
        <color rgb="FF153F8A"/>
      </top>
      <bottom/>
      <diagonal/>
    </border>
    <border>
      <left/>
      <right style="thick">
        <color rgb="FFFFFFFF"/>
      </right>
      <top style="thick">
        <color rgb="FF153F8A"/>
      </top>
      <bottom/>
      <diagonal/>
    </border>
    <border>
      <left/>
      <right/>
      <top style="thick">
        <color rgb="FF153F8A"/>
      </top>
      <bottom/>
      <diagonal/>
    </border>
    <border>
      <left/>
      <right/>
      <top/>
      <bottom style="thick">
        <color rgb="FFFFFFFF"/>
      </bottom>
      <diagonal/>
    </border>
    <border>
      <left style="thin">
        <color rgb="FFBF9000"/>
      </left>
      <right style="thin">
        <color rgb="FFBF9000"/>
      </right>
      <top style="thin">
        <color rgb="FFBF9000"/>
      </top>
      <bottom style="thin">
        <color rgb="FFBF9000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153F8A"/>
      </top>
      <bottom style="thin">
        <color rgb="FFD9D9D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medium">
        <color rgb="FF153F8A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5">
    <xf numFmtId="0" fontId="0" fillId="0" borderId="0" xfId="0"/>
    <xf numFmtId="0" fontId="4" fillId="0" borderId="0" xfId="0" applyFont="1" applyAlignment="1">
      <alignment vertical="top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1" fillId="0" borderId="0" xfId="0" applyFont="1"/>
    <xf numFmtId="0" fontId="9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2" fillId="0" borderId="3" xfId="1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2" fillId="0" borderId="2" xfId="1" applyFont="1" applyBorder="1" applyAlignment="1">
      <alignment vertical="top" wrapText="1"/>
    </xf>
    <xf numFmtId="0" fontId="12" fillId="0" borderId="4" xfId="1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9" fillId="4" borderId="4" xfId="0" applyFont="1" applyFill="1" applyBorder="1" applyAlignment="1">
      <alignment vertical="top" wrapText="1"/>
    </xf>
    <xf numFmtId="0" fontId="14" fillId="5" borderId="2" xfId="0" applyFont="1" applyFill="1" applyBorder="1" applyAlignment="1">
      <alignment vertical="top" wrapText="1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7" borderId="5" xfId="0" applyFont="1" applyFill="1" applyBorder="1" applyAlignment="1">
      <alignment horizontal="centerContinuous"/>
    </xf>
    <xf numFmtId="0" fontId="20" fillId="7" borderId="6" xfId="0" applyFont="1" applyFill="1" applyBorder="1" applyAlignment="1">
      <alignment horizontal="centerContinuous"/>
    </xf>
    <xf numFmtId="0" fontId="20" fillId="2" borderId="5" xfId="0" applyFont="1" applyFill="1" applyBorder="1" applyAlignment="1">
      <alignment horizontal="centerContinuous"/>
    </xf>
    <xf numFmtId="0" fontId="20" fillId="2" borderId="6" xfId="0" applyFont="1" applyFill="1" applyBorder="1" applyAlignment="1">
      <alignment horizontal="centerContinuous"/>
    </xf>
    <xf numFmtId="0" fontId="20" fillId="8" borderId="5" xfId="0" applyFont="1" applyFill="1" applyBorder="1" applyAlignment="1">
      <alignment horizontal="centerContinuous"/>
    </xf>
    <xf numFmtId="0" fontId="20" fillId="8" borderId="6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1" fillId="3" borderId="8" xfId="0" applyNumberFormat="1" applyFont="1" applyFill="1" applyBorder="1" applyAlignment="1">
      <alignment horizontal="left" vertical="center"/>
    </xf>
    <xf numFmtId="9" fontId="21" fillId="4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4" fillId="6" borderId="0" xfId="0" applyFont="1" applyFill="1" applyAlignment="1">
      <alignment horizontal="centerContinuous" vertical="center"/>
    </xf>
    <xf numFmtId="1" fontId="23" fillId="6" borderId="9" xfId="0" applyNumberFormat="1" applyFont="1" applyFill="1" applyBorder="1" applyAlignment="1">
      <alignment horizontal="centerContinuous" vertical="center"/>
    </xf>
    <xf numFmtId="0" fontId="4" fillId="6" borderId="10" xfId="0" applyFont="1" applyFill="1" applyBorder="1" applyAlignment="1">
      <alignment horizontal="centerContinuous" vertical="center"/>
    </xf>
    <xf numFmtId="0" fontId="24" fillId="6" borderId="11" xfId="0" applyFont="1" applyFill="1" applyBorder="1" applyAlignment="1">
      <alignment horizontal="centerContinuous" vertical="center"/>
    </xf>
    <xf numFmtId="0" fontId="4" fillId="6" borderId="12" xfId="0" applyFont="1" applyFill="1" applyBorder="1" applyAlignment="1">
      <alignment horizontal="centerContinuous" vertical="center"/>
    </xf>
    <xf numFmtId="0" fontId="22" fillId="6" borderId="13" xfId="0" applyFont="1" applyFill="1" applyBorder="1" applyAlignment="1">
      <alignment horizontal="centerContinuous" vertical="center"/>
    </xf>
    <xf numFmtId="0" fontId="4" fillId="6" borderId="14" xfId="0" applyFont="1" applyFill="1" applyBorder="1" applyAlignment="1">
      <alignment horizontal="centerContinuous" vertical="center"/>
    </xf>
    <xf numFmtId="9" fontId="23" fillId="6" borderId="9" xfId="0" applyNumberFormat="1" applyFont="1" applyFill="1" applyBorder="1" applyAlignment="1">
      <alignment horizontal="centerContinuous" vertical="center"/>
    </xf>
    <xf numFmtId="0" fontId="4" fillId="6" borderId="15" xfId="0" applyFont="1" applyFill="1" applyBorder="1" applyAlignment="1">
      <alignment horizontal="centerContinuous" vertical="center"/>
    </xf>
    <xf numFmtId="0" fontId="4" fillId="6" borderId="16" xfId="0" applyFont="1" applyFill="1" applyBorder="1" applyAlignment="1">
      <alignment horizontal="centerContinuous" vertical="center"/>
    </xf>
    <xf numFmtId="49" fontId="25" fillId="6" borderId="9" xfId="0" applyNumberFormat="1" applyFont="1" applyFill="1" applyBorder="1" applyAlignment="1">
      <alignment horizontal="centerContinuous" vertical="center"/>
    </xf>
    <xf numFmtId="0" fontId="9" fillId="0" borderId="0" xfId="0" applyFont="1" applyAlignment="1">
      <alignment vertical="center"/>
    </xf>
    <xf numFmtId="9" fontId="13" fillId="3" borderId="17" xfId="0" applyNumberFormat="1" applyFont="1" applyFill="1" applyBorder="1" applyAlignment="1">
      <alignment horizontal="center" vertical="center"/>
    </xf>
    <xf numFmtId="0" fontId="26" fillId="0" borderId="1" xfId="0" applyFont="1" applyBorder="1"/>
    <xf numFmtId="0" fontId="27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left" vertical="center"/>
    </xf>
    <xf numFmtId="0" fontId="28" fillId="0" borderId="18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165" fontId="4" fillId="0" borderId="18" xfId="0" applyNumberFormat="1" applyFont="1" applyBorder="1" applyAlignment="1">
      <alignment horizontal="center" vertical="center"/>
    </xf>
    <xf numFmtId="9" fontId="9" fillId="0" borderId="18" xfId="0" applyNumberFormat="1" applyFont="1" applyBorder="1" applyAlignment="1">
      <alignment horizontal="center" vertical="center"/>
    </xf>
    <xf numFmtId="9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8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65" fontId="4" fillId="0" borderId="2" xfId="0" applyNumberFormat="1" applyFont="1" applyBorder="1" applyAlignment="1">
      <alignment horizontal="center" vertical="center"/>
    </xf>
    <xf numFmtId="9" fontId="9" fillId="0" borderId="2" xfId="0" applyNumberFormat="1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165" fontId="4" fillId="0" borderId="4" xfId="0" applyNumberFormat="1" applyFont="1" applyBorder="1" applyAlignment="1">
      <alignment horizontal="center" vertical="center"/>
    </xf>
    <xf numFmtId="9" fontId="9" fillId="0" borderId="4" xfId="0" applyNumberFormat="1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vertical="center"/>
    </xf>
    <xf numFmtId="0" fontId="9" fillId="6" borderId="19" xfId="0" applyFont="1" applyFill="1" applyBorder="1" applyAlignment="1">
      <alignment vertical="center"/>
    </xf>
    <xf numFmtId="165" fontId="9" fillId="6" borderId="19" xfId="0" applyNumberFormat="1" applyFont="1" applyFill="1" applyBorder="1" applyAlignment="1">
      <alignment horizontal="center" vertical="center"/>
    </xf>
    <xf numFmtId="9" fontId="9" fillId="6" borderId="19" xfId="0" applyNumberFormat="1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left" vertical="center" wrapText="1"/>
    </xf>
    <xf numFmtId="0" fontId="26" fillId="0" borderId="0" xfId="0" applyFont="1"/>
    <xf numFmtId="0" fontId="9" fillId="6" borderId="20" xfId="0" applyFont="1" applyFill="1" applyBorder="1" applyAlignment="1">
      <alignment vertical="center"/>
    </xf>
    <xf numFmtId="0" fontId="9" fillId="6" borderId="22" xfId="0" applyFont="1" applyFill="1" applyBorder="1" applyAlignment="1">
      <alignment vertical="center"/>
    </xf>
    <xf numFmtId="0" fontId="4" fillId="0" borderId="20" xfId="0" applyFont="1" applyBorder="1" applyAlignment="1">
      <alignment vertical="center" wrapText="1"/>
    </xf>
    <xf numFmtId="0" fontId="4" fillId="0" borderId="20" xfId="0" applyFont="1" applyBorder="1" applyAlignment="1">
      <alignment vertical="top" wrapText="1"/>
    </xf>
    <xf numFmtId="0" fontId="10" fillId="6" borderId="20" xfId="0" applyFont="1" applyFill="1" applyBorder="1" applyAlignment="1">
      <alignment vertical="center"/>
    </xf>
    <xf numFmtId="0" fontId="10" fillId="6" borderId="20" xfId="0" applyFont="1" applyFill="1" applyBorder="1" applyAlignment="1">
      <alignment vertical="top"/>
    </xf>
    <xf numFmtId="0" fontId="9" fillId="3" borderId="20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vertical="top" wrapText="1"/>
    </xf>
    <xf numFmtId="0" fontId="9" fillId="6" borderId="21" xfId="0" applyFont="1" applyFill="1" applyBorder="1" applyAlignment="1">
      <alignment vertical="center"/>
    </xf>
    <xf numFmtId="0" fontId="29" fillId="0" borderId="20" xfId="0" applyFont="1" applyBorder="1" applyAlignment="1">
      <alignment vertical="center" wrapText="1"/>
    </xf>
    <xf numFmtId="0" fontId="4" fillId="3" borderId="20" xfId="0" applyFont="1" applyFill="1" applyBorder="1" applyAlignment="1">
      <alignment horizontal="center" vertical="center"/>
    </xf>
    <xf numFmtId="9" fontId="9" fillId="6" borderId="20" xfId="0" applyNumberFormat="1" applyFont="1" applyFill="1" applyBorder="1" applyAlignment="1">
      <alignment horizontal="center" vertical="center"/>
    </xf>
    <xf numFmtId="0" fontId="26" fillId="0" borderId="23" xfId="0" applyFont="1" applyBorder="1"/>
    <xf numFmtId="0" fontId="8" fillId="0" borderId="0" xfId="0" applyFont="1" applyAlignment="1">
      <alignment vertical="center" wrapText="1"/>
    </xf>
    <xf numFmtId="0" fontId="15" fillId="6" borderId="0" xfId="0" applyFont="1" applyFill="1" applyAlignment="1">
      <alignment horizontal="left" vertical="center" wrapText="1"/>
    </xf>
    <xf numFmtId="0" fontId="0" fillId="3" borderId="22" xfId="0" applyFill="1" applyBorder="1"/>
    <xf numFmtId="0" fontId="0" fillId="3" borderId="20" xfId="0" applyFill="1" applyBorder="1"/>
    <xf numFmtId="0" fontId="0" fillId="3" borderId="21" xfId="0" applyFill="1" applyBorder="1"/>
  </cellXfs>
  <cellStyles count="2">
    <cellStyle name="Hyperlink" xfId="1" builtinId="8"/>
    <cellStyle name="Normal" xfId="0" builtinId="0"/>
  </cellStyles>
  <dxfs count="39">
    <dxf>
      <font>
        <color rgb="FF9C0006"/>
      </font>
      <fill>
        <patternFill patternType="solid">
          <fgColor indexed="64"/>
          <bgColor rgb="FFF8CBCB"/>
        </patternFill>
      </fill>
    </dxf>
    <dxf>
      <font>
        <color rgb="FF7F5A00"/>
      </font>
      <fill>
        <patternFill patternType="solid">
          <fgColor indexed="64"/>
          <bgColor rgb="FFFFE9A8"/>
        </patternFill>
      </fill>
    </dxf>
    <dxf>
      <font>
        <color rgb="FF1E6B2B"/>
      </font>
      <fill>
        <patternFill patternType="solid">
          <fgColor indexed="64"/>
          <bgColor rgb="FFC6E7C9"/>
        </patternFill>
      </fill>
    </dxf>
    <dxf>
      <font>
        <color rgb="FF7F7F7F"/>
      </font>
      <fill>
        <patternFill patternType="solid">
          <fgColor indexed="64"/>
          <bgColor rgb="FFEDEDED"/>
        </patternFill>
      </fill>
    </dxf>
    <dxf>
      <font>
        <color rgb="FF9C0006"/>
      </font>
      <fill>
        <patternFill patternType="solid">
          <fgColor indexed="64"/>
          <bgColor rgb="FFF8CBCB"/>
        </patternFill>
      </fill>
    </dxf>
    <dxf>
      <font>
        <color rgb="FF7F5A00"/>
      </font>
      <fill>
        <patternFill patternType="solid">
          <fgColor indexed="64"/>
          <bgColor rgb="FFFFE9A8"/>
        </patternFill>
      </fill>
    </dxf>
    <dxf>
      <font>
        <color rgb="FF1E6B2B"/>
      </font>
      <fill>
        <patternFill patternType="solid">
          <fgColor indexed="64"/>
          <bgColor rgb="FFC6E7C9"/>
        </patternFill>
      </fill>
    </dxf>
    <dxf>
      <font>
        <color rgb="FF9C0006"/>
      </font>
      <fill>
        <patternFill patternType="solid">
          <fgColor indexed="64"/>
          <bgColor rgb="FFF8CBCB"/>
        </patternFill>
      </fill>
    </dxf>
    <dxf>
      <font>
        <color rgb="FF7F5A00"/>
      </font>
      <fill>
        <patternFill patternType="solid">
          <fgColor indexed="64"/>
          <bgColor rgb="FFFFE9A8"/>
        </patternFill>
      </fill>
    </dxf>
    <dxf>
      <font>
        <color rgb="FF1E6B2B"/>
      </font>
      <fill>
        <patternFill patternType="solid">
          <fgColor indexed="64"/>
          <bgColor rgb="FFC6E7C9"/>
        </patternFill>
      </fill>
    </dxf>
    <dxf>
      <font>
        <color rgb="FF9C0006"/>
      </font>
      <fill>
        <patternFill patternType="solid">
          <fgColor indexed="64"/>
          <bgColor rgb="FFF8CBCB"/>
        </patternFill>
      </fill>
    </dxf>
    <dxf>
      <font>
        <color rgb="FF7F5A00"/>
      </font>
      <fill>
        <patternFill patternType="solid">
          <fgColor indexed="64"/>
          <bgColor rgb="FFFFE9A8"/>
        </patternFill>
      </fill>
    </dxf>
    <dxf>
      <font>
        <color rgb="FF1E6B2B"/>
      </font>
      <fill>
        <patternFill patternType="solid">
          <fgColor indexed="64"/>
          <bgColor rgb="FFC6E7C9"/>
        </patternFill>
      </fill>
    </dxf>
    <dxf>
      <font>
        <color rgb="FF7F7F7F"/>
      </font>
      <fill>
        <patternFill patternType="solid">
          <fgColor indexed="64"/>
          <bgColor rgb="FFE7E6E6"/>
        </patternFill>
      </fill>
    </dxf>
    <dxf>
      <font>
        <color rgb="FF1E6B2B"/>
      </font>
      <fill>
        <patternFill patternType="solid">
          <fgColor indexed="64"/>
          <bgColor rgb="FFE3F1E3"/>
        </patternFill>
      </fill>
    </dxf>
    <dxf>
      <font>
        <color rgb="FF9C0006"/>
      </font>
      <fill>
        <patternFill patternType="solid">
          <fgColor indexed="64"/>
          <bgColor rgb="FFF8CBCB"/>
        </patternFill>
      </fill>
    </dxf>
    <dxf>
      <font>
        <color rgb="FF7F7F7F"/>
      </font>
      <fill>
        <patternFill patternType="solid">
          <fgColor indexed="64"/>
          <bgColor rgb="FFE7E6E6"/>
        </patternFill>
      </fill>
    </dxf>
    <dxf>
      <font>
        <color rgb="FF1E6B2B"/>
      </font>
      <fill>
        <patternFill patternType="solid">
          <fgColor indexed="64"/>
          <bgColor rgb="FFE3F1E3"/>
        </patternFill>
      </fill>
    </dxf>
    <dxf>
      <font>
        <color rgb="FF9C0006"/>
      </font>
      <fill>
        <patternFill patternType="solid">
          <fgColor indexed="64"/>
          <bgColor rgb="FFF8CBCB"/>
        </patternFill>
      </fill>
    </dxf>
    <dxf>
      <font>
        <color rgb="FF1E6B2B"/>
      </font>
      <fill>
        <patternFill patternType="solid">
          <fgColor indexed="64"/>
          <bgColor rgb="FFC6E7C9"/>
        </patternFill>
      </fill>
    </dxf>
    <dxf>
      <font>
        <color rgb="FF7F5A00"/>
      </font>
      <fill>
        <patternFill patternType="solid">
          <fgColor indexed="64"/>
          <bgColor rgb="FFFFE9A8"/>
        </patternFill>
      </fill>
    </dxf>
    <dxf>
      <font>
        <color rgb="FF9C0006"/>
      </font>
      <fill>
        <patternFill patternType="solid">
          <fgColor indexed="64"/>
          <bgColor rgb="FFF8CBCB"/>
        </patternFill>
      </fill>
    </dxf>
    <dxf>
      <font>
        <b/>
        <sz val="11"/>
        <name val="Calibri"/>
      </font>
      <numFmt numFmtId="13" formatCode="0%"/>
      <fill>
        <patternFill patternType="solid">
          <fgColor indexed="64"/>
          <bgColor rgb="FFF2F2F2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1"/>
        <name val="Calibri"/>
      </font>
      <fill>
        <patternFill patternType="solid">
          <fgColor indexed="64"/>
          <bgColor rgb="FFF2F2F2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1"/>
        <name val="Calibri"/>
      </font>
      <fill>
        <patternFill patternType="solid">
          <fgColor indexed="64"/>
          <bgColor rgb="FFF2F2F2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1"/>
        <name val="Calibri"/>
      </font>
      <fill>
        <patternFill patternType="solid">
          <fgColor indexed="64"/>
          <bgColor rgb="FFFFF8E1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1"/>
        <name val="Calibri"/>
      </font>
      <fill>
        <patternFill patternType="solid">
          <fgColor indexed="64"/>
          <bgColor rgb="FFFFF8E1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1"/>
        <name val="Calibri"/>
      </font>
      <fill>
        <patternFill patternType="solid">
          <fgColor indexed="64"/>
          <bgColor rgb="FFFFF8E1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1"/>
        <name val="Calibri"/>
      </font>
      <fill>
        <patternFill patternType="solid">
          <fgColor indexed="64"/>
          <bgColor rgb="FFFFF8E1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1"/>
        <name val="Calibri"/>
      </font>
      <fill>
        <patternFill patternType="solid">
          <fgColor indexed="64"/>
          <bgColor rgb="FFFFF8E1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1"/>
        <name val="Calibri"/>
      </font>
      <fill>
        <patternFill patternType="solid">
          <fgColor indexed="64"/>
          <bgColor rgb="FFFFF8E1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1"/>
        <name val="Calibri"/>
      </font>
      <fill>
        <patternFill patternType="solid">
          <fgColor indexed="64"/>
          <bgColor rgb="FFFFF8E1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1"/>
        <name val="Calibri"/>
      </font>
      <fill>
        <patternFill patternType="solid">
          <fgColor indexed="64"/>
          <bgColor rgb="FFFFF8E1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1"/>
        <name val="Calibri"/>
      </font>
      <fill>
        <patternFill patternType="solid">
          <fgColor indexed="64"/>
          <bgColor rgb="FFFFF8E1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1"/>
        <name val="Calibri"/>
      </font>
      <fill>
        <patternFill patternType="solid">
          <fgColor indexed="64"/>
          <bgColor rgb="FFFFF8E1"/>
        </patternFill>
      </fill>
      <alignment horizontal="center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1"/>
        <name val="Calibri"/>
      </font>
      <fill>
        <patternFill patternType="solid">
          <fgColor indexed="64"/>
          <bgColor rgb="FFFFF8E1"/>
        </patternFill>
      </fill>
      <alignment horizontal="left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1"/>
        <name val="Calibri"/>
      </font>
      <numFmt numFmtId="164" formatCode="mmm\ d\,\ yyyy"/>
      <fill>
        <patternFill patternType="solid">
          <fgColor indexed="64"/>
          <bgColor rgb="FFFFF8E1"/>
        </patternFill>
      </fill>
      <alignment horizontal="left" vertical="center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1"/>
        <name val="Calibri"/>
      </font>
      <alignment vertical="center"/>
    </dxf>
    <dxf>
      <font>
        <b/>
        <color rgb="FFFFFFFF"/>
      </font>
      <fill>
        <patternFill patternType="solid">
          <fgColor indexed="64"/>
          <bgColor rgb="FF153F8A"/>
        </patternFill>
      </fill>
      <alignment horizontal="center" vertical="center" wrapText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% complete</c:v>
          </c:tx>
          <c:spPr>
            <a:solidFill>
              <a:srgbClr val="153F8A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FFFFFF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Dashboard!$B$12:$B$18</c:f>
              <c:strCache>
                <c:ptCount val="7"/>
                <c:pt idx="0">
                  <c:v>Situation and severity stated</c:v>
                </c:pt>
                <c:pt idx="1">
                  <c:v>Background and summary given</c:v>
                </c:pt>
                <c:pt idx="2">
                  <c:v>Pending results mentioned</c:v>
                </c:pt>
                <c:pt idx="3">
                  <c:v>Action list given</c:v>
                </c:pt>
                <c:pt idx="4">
                  <c:v>Contingency plan given</c:v>
                </c:pt>
                <c:pt idx="5">
                  <c:v>Receiver read-back</c:v>
                </c:pt>
                <c:pt idx="6">
                  <c:v>Uninterrupted</c:v>
                </c:pt>
              </c:strCache>
            </c:strRef>
          </c:cat>
          <c:val>
            <c:numRef>
              <c:f>Dashboard!$G$12:$G$18</c:f>
              <c:numCache>
                <c:formatCode>0%</c:formatCode>
                <c:ptCount val="7"/>
                <c:pt idx="0">
                  <c:v>1</c:v>
                </c:pt>
                <c:pt idx="1">
                  <c:v>0.83333333333333337</c:v>
                </c:pt>
                <c:pt idx="2">
                  <c:v>0.5</c:v>
                </c:pt>
                <c:pt idx="3">
                  <c:v>1</c:v>
                </c:pt>
                <c:pt idx="4">
                  <c:v>0.6</c:v>
                </c:pt>
                <c:pt idx="5">
                  <c:v>0.5</c:v>
                </c:pt>
                <c:pt idx="6">
                  <c:v>0.83333333333333337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81-486D-B345-CD14B8668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27"/>
        <c:axId val="714498400"/>
        <c:axId val="544570416"/>
      </c:barChart>
      <c:lineChart>
        <c:grouping val="standard"/>
        <c:varyColors val="0"/>
        <c:ser>
          <c:idx val="1"/>
          <c:order val="1"/>
          <c:tx>
            <c:v>Target</c:v>
          </c:tx>
          <c:spPr>
            <a:ln w="2540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Dashboard!$B$12:$B$18</c:f>
              <c:strCache>
                <c:ptCount val="7"/>
                <c:pt idx="0">
                  <c:v>Situation and severity stated</c:v>
                </c:pt>
                <c:pt idx="1">
                  <c:v>Background and summary given</c:v>
                </c:pt>
                <c:pt idx="2">
                  <c:v>Pending results mentioned</c:v>
                </c:pt>
                <c:pt idx="3">
                  <c:v>Action list given</c:v>
                </c:pt>
                <c:pt idx="4">
                  <c:v>Contingency plan given</c:v>
                </c:pt>
                <c:pt idx="5">
                  <c:v>Receiver read-back</c:v>
                </c:pt>
                <c:pt idx="6">
                  <c:v>Uninterrupted</c:v>
                </c:pt>
              </c:strCache>
            </c:strRef>
          </c:cat>
          <c:val>
            <c:numRef>
              <c:f>Dashboard!$H$12:$H$18</c:f>
              <c:numCache>
                <c:formatCode>0%</c:formatCode>
                <c:ptCount val="7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81-486D-B345-CD14B8668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4498400"/>
        <c:axId val="544570416"/>
      </c:lineChart>
      <c:catAx>
        <c:axId val="714498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4570416"/>
        <c:crosses val="autoZero"/>
        <c:auto val="1"/>
        <c:lblAlgn val="ctr"/>
        <c:lblOffset val="100"/>
        <c:noMultiLvlLbl val="0"/>
      </c:catAx>
      <c:valAx>
        <c:axId val="544570416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498400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FFFFF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tmp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5769793</xdr:colOff>
      <xdr:row>0</xdr:row>
      <xdr:rowOff>50800</xdr:rowOff>
    </xdr:from>
    <xdr:to>
      <xdr:col>2</xdr:col>
      <xdr:colOff>7010399</xdr:colOff>
      <xdr:row>0</xdr:row>
      <xdr:rowOff>609600</xdr:rowOff>
    </xdr:to>
    <xdr:pic>
      <xdr:nvPicPr>
        <xdr:cNvPr id="2" name="Logo_SixSigmaKaizen" descr="Six Sigma Kaizen company logo" title="Six Sigma Kaizen logo">
          <a:extLst>
            <a:ext uri="{FF2B5EF4-FFF2-40B4-BE49-F238E27FC236}">
              <a16:creationId xmlns:a16="http://schemas.microsoft.com/office/drawing/2014/main" id="{5332CDCB-E72E-B732-10FC-8307F1839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3393" y="50800"/>
          <a:ext cx="1240606" cy="558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2845618</xdr:colOff>
      <xdr:row>0</xdr:row>
      <xdr:rowOff>50800</xdr:rowOff>
    </xdr:from>
    <xdr:to>
      <xdr:col>3</xdr:col>
      <xdr:colOff>4086224</xdr:colOff>
      <xdr:row>0</xdr:row>
      <xdr:rowOff>609600</xdr:rowOff>
    </xdr:to>
    <xdr:pic>
      <xdr:nvPicPr>
        <xdr:cNvPr id="2" name="Logo_SixSigmaKaizen" descr="Six Sigma Kaizen company logo" title="Six Sigma Kaizen logo">
          <a:extLst>
            <a:ext uri="{FF2B5EF4-FFF2-40B4-BE49-F238E27FC236}">
              <a16:creationId xmlns:a16="http://schemas.microsoft.com/office/drawing/2014/main" id="{E329E8F7-E158-B6B8-2766-E028ECB4F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22593" y="50800"/>
          <a:ext cx="1240606" cy="558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1302568</xdr:colOff>
      <xdr:row>0</xdr:row>
      <xdr:rowOff>50800</xdr:rowOff>
    </xdr:from>
    <xdr:to>
      <xdr:col>7</xdr:col>
      <xdr:colOff>1219199</xdr:colOff>
      <xdr:row>0</xdr:row>
      <xdr:rowOff>609600</xdr:rowOff>
    </xdr:to>
    <xdr:pic>
      <xdr:nvPicPr>
        <xdr:cNvPr id="2" name="Logo_SixSigmaKaizen" descr="Six Sigma Kaizen company logo" title="Six Sigma Kaizen logo">
          <a:extLst>
            <a:ext uri="{FF2B5EF4-FFF2-40B4-BE49-F238E27FC236}">
              <a16:creationId xmlns:a16="http://schemas.microsoft.com/office/drawing/2014/main" id="{0CEF4147-812C-5EB2-4811-74162018E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50993" y="50800"/>
          <a:ext cx="1240606" cy="558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</xdr:row>
      <xdr:rowOff>0</xdr:rowOff>
    </xdr:from>
    <xdr:to>
      <xdr:col>9</xdr:col>
      <xdr:colOff>0</xdr:colOff>
      <xdr:row>38</xdr:row>
      <xdr:rowOff>0</xdr:rowOff>
    </xdr:to>
    <xdr:graphicFrame macro="">
      <xdr:nvGraphicFramePr>
        <xdr:cNvPr id="3" name="ElementCompletion">
          <a:extLst>
            <a:ext uri="{FF2B5EF4-FFF2-40B4-BE49-F238E27FC236}">
              <a16:creationId xmlns:a16="http://schemas.microsoft.com/office/drawing/2014/main" id="{572C1EEE-C504-0521-5BE4-053F61C57E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908868</xdr:colOff>
      <xdr:row>0</xdr:row>
      <xdr:rowOff>50800</xdr:rowOff>
    </xdr:from>
    <xdr:to>
      <xdr:col>8</xdr:col>
      <xdr:colOff>1035049</xdr:colOff>
      <xdr:row>0</xdr:row>
      <xdr:rowOff>609600</xdr:rowOff>
    </xdr:to>
    <xdr:pic>
      <xdr:nvPicPr>
        <xdr:cNvPr id="2" name="Logo_SixSigmaKaizen" descr="Six Sigma Kaizen company logo" title="Six Sigma Kaizen logo">
          <a:extLst>
            <a:ext uri="{FF2B5EF4-FFF2-40B4-BE49-F238E27FC236}">
              <a16:creationId xmlns:a16="http://schemas.microsoft.com/office/drawing/2014/main" id="{B9C0315A-5785-5796-F567-DEC4A98A4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76393" y="50800"/>
          <a:ext cx="1240606" cy="5588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ndoffAudit" displayName="HandoffAudit" ref="A4:O64" headerRowDxfId="38" dataDxfId="37">
  <autoFilter ref="A4:O64" xr:uid="{00000000-0009-0000-0100-000001000000}"/>
  <tableColumns count="15">
    <tableColumn id="1" xr3:uid="{00000000-0010-0000-0000-000001000000}" name="Date" dataDxfId="36"/>
    <tableColumn id="2" xr3:uid="{00000000-0010-0000-0000-000002000000}" name="Unit" dataDxfId="35"/>
    <tableColumn id="3" xr3:uid="{00000000-0010-0000-0000-000003000000}" name="Shift" dataDxfId="34"/>
    <tableColumn id="4" xr3:uid="{00000000-0010-0000-0000-000004000000}" name="Giver role" dataDxfId="33"/>
    <tableColumn id="5" xr3:uid="{00000000-0010-0000-0000-000005000000}" name="Receiver role" dataDxfId="32"/>
    <tableColumn id="6" xr3:uid="{00000000-0010-0000-0000-000006000000}" name="Situation and severity stated" dataDxfId="31"/>
    <tableColumn id="7" xr3:uid="{00000000-0010-0000-0000-000007000000}" name="Background and summary given" dataDxfId="30"/>
    <tableColumn id="8" xr3:uid="{00000000-0010-0000-0000-000008000000}" name="Pending results mentioned" dataDxfId="29"/>
    <tableColumn id="9" xr3:uid="{00000000-0010-0000-0000-000009000000}" name="Action list given" dataDxfId="28"/>
    <tableColumn id="10" xr3:uid="{00000000-0010-0000-0000-00000A000000}" name="Contingency plan given" dataDxfId="27"/>
    <tableColumn id="11" xr3:uid="{00000000-0010-0000-0000-00000B000000}" name="Receiver read-back" dataDxfId="26"/>
    <tableColumn id="12" xr3:uid="{00000000-0010-0000-0000-00000C000000}" name="Uninterrupted" dataDxfId="25"/>
    <tableColumn id="13" xr3:uid="{00000000-0010-0000-0000-00000D000000}" name="Elements yes" dataDxfId="24"/>
    <tableColumn id="14" xr3:uid="{00000000-0010-0000-0000-00000E000000}" name="Elements applicable" dataDxfId="23"/>
    <tableColumn id="15" xr3:uid="{00000000-0010-0000-0000-00000F000000}" name="Completion %" dataDxfId="22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D1BE9B7-A1B5-4437-B7A3-3A62CC1D3AF8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c3de33ab-3193-4c00-bbec-9ff78529fae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53F8A"/>
    <pageSetUpPr fitToPage="1"/>
  </sheetPr>
  <dimension ref="A1:D40"/>
  <sheetViews>
    <sheetView showGridLines="0"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3.42578125" customWidth="1"/>
    <col min="2" max="2" width="28.5703125" customWidth="1"/>
    <col min="3" max="3" width="106.7109375" customWidth="1"/>
    <col min="4" max="4" width="3.42578125" customWidth="1"/>
  </cols>
  <sheetData>
    <row r="1" spans="1:4" ht="51.95" customHeight="1" x14ac:dyDescent="0.25">
      <c r="A1" s="1"/>
      <c r="B1" s="2" t="s">
        <v>38</v>
      </c>
      <c r="C1" s="3"/>
      <c r="D1" s="1"/>
    </row>
    <row r="2" spans="1:4" ht="36" customHeight="1" x14ac:dyDescent="0.25">
      <c r="A2" s="1"/>
      <c r="B2" s="90" t="s">
        <v>39</v>
      </c>
      <c r="C2" s="90"/>
      <c r="D2" s="1"/>
    </row>
    <row r="3" spans="1:4" x14ac:dyDescent="0.25">
      <c r="A3" s="1"/>
      <c r="B3" s="1"/>
      <c r="C3" s="1"/>
      <c r="D3" s="1"/>
    </row>
    <row r="4" spans="1:4" ht="24" customHeight="1" thickBot="1" x14ac:dyDescent="0.3">
      <c r="A4" s="1"/>
      <c r="B4" s="4" t="s">
        <v>40</v>
      </c>
      <c r="C4" s="4"/>
      <c r="D4" s="1"/>
    </row>
    <row r="5" spans="1:4" ht="32.1" customHeight="1" x14ac:dyDescent="0.25">
      <c r="A5" s="1"/>
      <c r="B5" s="7" t="s">
        <v>41</v>
      </c>
      <c r="C5" s="8" t="s">
        <v>42</v>
      </c>
      <c r="D5" s="1"/>
    </row>
    <row r="6" spans="1:4" ht="32.1" customHeight="1" x14ac:dyDescent="0.25">
      <c r="A6" s="1"/>
      <c r="B6" s="10" t="s">
        <v>43</v>
      </c>
      <c r="C6" s="11" t="s">
        <v>44</v>
      </c>
      <c r="D6" s="1"/>
    </row>
    <row r="7" spans="1:4" ht="32.1" customHeight="1" x14ac:dyDescent="0.25">
      <c r="A7" s="1"/>
      <c r="B7" s="9" t="s">
        <v>45</v>
      </c>
      <c r="C7" s="6" t="s">
        <v>46</v>
      </c>
      <c r="D7" s="1"/>
    </row>
    <row r="8" spans="1:4" x14ac:dyDescent="0.25">
      <c r="A8" s="1"/>
      <c r="B8" s="1"/>
      <c r="C8" s="1"/>
      <c r="D8" s="1"/>
    </row>
    <row r="9" spans="1:4" ht="24" customHeight="1" thickBot="1" x14ac:dyDescent="0.3">
      <c r="A9" s="1"/>
      <c r="B9" s="4" t="s">
        <v>47</v>
      </c>
      <c r="C9" s="4"/>
      <c r="D9" s="1"/>
    </row>
    <row r="10" spans="1:4" ht="33.950000000000003" customHeight="1" x14ac:dyDescent="0.25">
      <c r="A10" s="1"/>
      <c r="B10" s="12" t="s">
        <v>48</v>
      </c>
      <c r="C10" s="8" t="s">
        <v>49</v>
      </c>
      <c r="D10" s="1"/>
    </row>
    <row r="11" spans="1:4" ht="33.950000000000003" customHeight="1" x14ac:dyDescent="0.25">
      <c r="A11" s="1"/>
      <c r="B11" s="13" t="s">
        <v>50</v>
      </c>
      <c r="C11" s="11" t="s">
        <v>51</v>
      </c>
      <c r="D11" s="1"/>
    </row>
    <row r="12" spans="1:4" ht="33.950000000000003" customHeight="1" x14ac:dyDescent="0.25">
      <c r="A12" s="1"/>
      <c r="B12" s="13" t="s">
        <v>52</v>
      </c>
      <c r="C12" s="11" t="s">
        <v>53</v>
      </c>
      <c r="D12" s="1"/>
    </row>
    <row r="13" spans="1:4" ht="33.950000000000003" customHeight="1" x14ac:dyDescent="0.25">
      <c r="A13" s="1"/>
      <c r="B13" s="5" t="s">
        <v>54</v>
      </c>
      <c r="C13" s="6" t="s">
        <v>55</v>
      </c>
      <c r="D13" s="1"/>
    </row>
    <row r="14" spans="1:4" x14ac:dyDescent="0.25">
      <c r="A14" s="1"/>
      <c r="B14" s="1"/>
      <c r="C14" s="1"/>
      <c r="D14" s="1"/>
    </row>
    <row r="15" spans="1:4" ht="24" customHeight="1" thickBot="1" x14ac:dyDescent="0.3">
      <c r="A15" s="1"/>
      <c r="B15" s="4" t="s">
        <v>56</v>
      </c>
      <c r="C15" s="4"/>
      <c r="D15" s="1"/>
    </row>
    <row r="16" spans="1:4" ht="32.1" customHeight="1" x14ac:dyDescent="0.25">
      <c r="A16" s="1"/>
      <c r="B16" s="12" t="s">
        <v>25</v>
      </c>
      <c r="C16" s="8" t="s">
        <v>57</v>
      </c>
      <c r="D16" s="1"/>
    </row>
    <row r="17" spans="1:4" ht="32.1" customHeight="1" x14ac:dyDescent="0.25">
      <c r="A17" s="1"/>
      <c r="B17" s="13" t="s">
        <v>58</v>
      </c>
      <c r="C17" s="11" t="s">
        <v>59</v>
      </c>
      <c r="D17" s="1"/>
    </row>
    <row r="18" spans="1:4" ht="33.950000000000003" customHeight="1" x14ac:dyDescent="0.25">
      <c r="A18" s="1"/>
      <c r="B18" s="5" t="s">
        <v>60</v>
      </c>
      <c r="C18" s="6" t="s">
        <v>61</v>
      </c>
      <c r="D18" s="1"/>
    </row>
    <row r="19" spans="1:4" x14ac:dyDescent="0.25">
      <c r="A19" s="1"/>
      <c r="B19" s="1"/>
      <c r="C19" s="1"/>
      <c r="D19" s="1"/>
    </row>
    <row r="20" spans="1:4" ht="24" customHeight="1" thickBot="1" x14ac:dyDescent="0.3">
      <c r="A20" s="1"/>
      <c r="B20" s="4" t="s">
        <v>62</v>
      </c>
      <c r="C20" s="4"/>
      <c r="D20" s="1"/>
    </row>
    <row r="21" spans="1:4" ht="32.1" customHeight="1" x14ac:dyDescent="0.25">
      <c r="A21" s="1"/>
      <c r="B21" s="14" t="s">
        <v>63</v>
      </c>
      <c r="C21" s="8" t="s">
        <v>64</v>
      </c>
      <c r="D21" s="1"/>
    </row>
    <row r="22" spans="1:4" ht="32.1" customHeight="1" x14ac:dyDescent="0.25">
      <c r="A22" s="1"/>
      <c r="B22" s="15" t="s">
        <v>65</v>
      </c>
      <c r="C22" s="11" t="s">
        <v>66</v>
      </c>
      <c r="D22" s="1"/>
    </row>
    <row r="23" spans="1:4" ht="32.1" customHeight="1" x14ac:dyDescent="0.25">
      <c r="A23" s="1"/>
      <c r="B23" s="16" t="s">
        <v>67</v>
      </c>
      <c r="C23" s="6" t="s">
        <v>68</v>
      </c>
      <c r="D23" s="1"/>
    </row>
    <row r="24" spans="1:4" x14ac:dyDescent="0.25">
      <c r="A24" s="1"/>
      <c r="B24" s="1"/>
      <c r="C24" s="1"/>
      <c r="D24" s="1"/>
    </row>
    <row r="25" spans="1:4" ht="24" customHeight="1" thickBot="1" x14ac:dyDescent="0.3">
      <c r="A25" s="1"/>
      <c r="B25" s="4" t="s">
        <v>69</v>
      </c>
      <c r="C25" s="4"/>
      <c r="D25" s="1"/>
    </row>
    <row r="26" spans="1:4" ht="33.950000000000003" customHeight="1" x14ac:dyDescent="0.25">
      <c r="A26" s="1"/>
      <c r="B26" s="12" t="s">
        <v>70</v>
      </c>
      <c r="C26" s="8" t="s">
        <v>71</v>
      </c>
      <c r="D26" s="1"/>
    </row>
    <row r="27" spans="1:4" ht="33.950000000000003" customHeight="1" x14ac:dyDescent="0.25">
      <c r="A27" s="1"/>
      <c r="B27" s="13" t="s">
        <v>72</v>
      </c>
      <c r="C27" s="11" t="s">
        <v>73</v>
      </c>
      <c r="D27" s="1"/>
    </row>
    <row r="28" spans="1:4" ht="33.950000000000003" customHeight="1" x14ac:dyDescent="0.25">
      <c r="A28" s="1"/>
      <c r="B28" s="5" t="s">
        <v>74</v>
      </c>
      <c r="C28" s="6" t="s">
        <v>75</v>
      </c>
      <c r="D28" s="1"/>
    </row>
    <row r="29" spans="1:4" x14ac:dyDescent="0.25">
      <c r="A29" s="1"/>
      <c r="B29" s="1"/>
      <c r="C29" s="1"/>
      <c r="D29" s="1"/>
    </row>
    <row r="30" spans="1:4" ht="39.950000000000003" customHeight="1" x14ac:dyDescent="0.25">
      <c r="A30" s="1"/>
      <c r="B30" s="91" t="s">
        <v>76</v>
      </c>
      <c r="C30" s="9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</sheetData>
  <mergeCells count="2">
    <mergeCell ref="B2:C2"/>
    <mergeCell ref="B30:C30"/>
  </mergeCells>
  <hyperlinks>
    <hyperlink ref="B5" location="'SBAR Handoff Form'!A1" tooltip="Go to SBAR Handoff Form" display="SBAR Handoff Form" xr:uid="{2A146517-4A0A-479C-9DD4-F743063167D9}"/>
    <hyperlink ref="B6" location="'Handoff Audit Log'!A1" tooltip="Go to Handoff Audit Log" display="Handoff Audit Log" xr:uid="{3E53250E-6455-441C-BFB2-7D8DC66CF685}"/>
    <hyperlink ref="B7" location="'Dashboard'!A1" tooltip="Go to Dashboard" display="Dashboard" xr:uid="{37484D1A-2DBF-4DA6-BE5D-306D0D27FF63}"/>
  </hyperlinks>
  <pageMargins left="0.75" right="0.75" top="1" bottom="1" header="0.5" footer="0.5"/>
  <pageSetup paperSize="0" scale="0" orientation="landscape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A1B9A"/>
    <pageSetUpPr fitToPage="1"/>
  </sheetPr>
  <dimension ref="A1:E32"/>
  <sheetViews>
    <sheetView showGridLines="0" workbookViewId="0"/>
  </sheetViews>
  <sheetFormatPr defaultRowHeight="15" x14ac:dyDescent="0.25"/>
  <cols>
    <col min="1" max="1" width="2.7109375" customWidth="1"/>
    <col min="2" max="2" width="28.5703125" customWidth="1"/>
    <col min="3" max="4" width="62.85546875" customWidth="1"/>
    <col min="5" max="5" width="2.7109375" customWidth="1"/>
  </cols>
  <sheetData>
    <row r="1" spans="1:5" ht="51.95" customHeight="1" x14ac:dyDescent="0.25">
      <c r="A1" s="34"/>
      <c r="B1" s="2" t="s">
        <v>41</v>
      </c>
      <c r="C1" s="3"/>
      <c r="D1" s="3"/>
      <c r="E1" s="34"/>
    </row>
    <row r="2" spans="1:5" x14ac:dyDescent="0.25">
      <c r="A2" s="34"/>
      <c r="B2" s="35" t="s">
        <v>99</v>
      </c>
      <c r="C2" s="35"/>
      <c r="D2" s="35"/>
      <c r="E2" s="34"/>
    </row>
    <row r="3" spans="1:5" ht="9.9499999999999993" customHeight="1" x14ac:dyDescent="0.25">
      <c r="A3" s="34"/>
      <c r="B3" s="34"/>
      <c r="C3" s="34"/>
      <c r="D3" s="34"/>
      <c r="E3" s="34"/>
    </row>
    <row r="4" spans="1:5" ht="26.1" customHeight="1" thickBot="1" x14ac:dyDescent="0.35">
      <c r="A4" s="34"/>
      <c r="B4" s="76" t="s">
        <v>100</v>
      </c>
      <c r="C4" s="76"/>
      <c r="D4" s="76"/>
      <c r="E4" s="34"/>
    </row>
    <row r="5" spans="1:5" ht="26.1" customHeight="1" x14ac:dyDescent="0.25">
      <c r="A5" s="34"/>
      <c r="B5" s="78" t="s">
        <v>101</v>
      </c>
      <c r="C5" s="92"/>
      <c r="D5" s="92"/>
      <c r="E5" s="34"/>
    </row>
    <row r="6" spans="1:5" ht="26.1" customHeight="1" x14ac:dyDescent="0.25">
      <c r="A6" s="34"/>
      <c r="B6" s="77" t="s">
        <v>102</v>
      </c>
      <c r="C6" s="93"/>
      <c r="D6" s="93"/>
      <c r="E6" s="34"/>
    </row>
    <row r="7" spans="1:5" ht="26.1" customHeight="1" x14ac:dyDescent="0.25">
      <c r="A7" s="34"/>
      <c r="B7" s="77" t="s">
        <v>103</v>
      </c>
      <c r="C7" s="93"/>
      <c r="D7" s="93"/>
      <c r="E7" s="34"/>
    </row>
    <row r="8" spans="1:5" ht="26.1" customHeight="1" x14ac:dyDescent="0.25">
      <c r="A8" s="34"/>
      <c r="B8" s="77" t="s">
        <v>104</v>
      </c>
      <c r="C8" s="93"/>
      <c r="D8" s="93"/>
      <c r="E8" s="34"/>
    </row>
    <row r="9" spans="1:5" ht="26.1" customHeight="1" x14ac:dyDescent="0.25">
      <c r="A9" s="34"/>
      <c r="B9" s="85" t="s">
        <v>105</v>
      </c>
      <c r="C9" s="94"/>
      <c r="D9" s="94"/>
      <c r="E9" s="34"/>
    </row>
    <row r="10" spans="1:5" ht="26.1" customHeight="1" thickBot="1" x14ac:dyDescent="0.35">
      <c r="A10" s="34"/>
      <c r="B10" s="89" t="s">
        <v>125</v>
      </c>
      <c r="C10" s="89"/>
      <c r="D10" s="89"/>
      <c r="E10" s="34"/>
    </row>
    <row r="11" spans="1:5" ht="24" customHeight="1" x14ac:dyDescent="0.25">
      <c r="A11" s="34"/>
      <c r="B11" s="51" t="s">
        <v>0</v>
      </c>
      <c r="C11" s="50" t="s">
        <v>1</v>
      </c>
      <c r="D11" s="50" t="s">
        <v>2</v>
      </c>
      <c r="E11" s="34"/>
    </row>
    <row r="12" spans="1:5" ht="57.95" customHeight="1" x14ac:dyDescent="0.25">
      <c r="A12" s="34"/>
      <c r="B12" s="82" t="s">
        <v>106</v>
      </c>
      <c r="C12" s="80" t="s">
        <v>107</v>
      </c>
      <c r="D12" s="84"/>
      <c r="E12" s="34"/>
    </row>
    <row r="13" spans="1:5" ht="30" customHeight="1" x14ac:dyDescent="0.25">
      <c r="A13" s="34"/>
      <c r="B13" s="81" t="s">
        <v>108</v>
      </c>
      <c r="C13" s="79" t="s">
        <v>109</v>
      </c>
      <c r="D13" s="83"/>
      <c r="E13" s="34"/>
    </row>
    <row r="14" spans="1:5" ht="57.95" customHeight="1" x14ac:dyDescent="0.25">
      <c r="A14" s="34"/>
      <c r="B14" s="82" t="s">
        <v>110</v>
      </c>
      <c r="C14" s="80" t="s">
        <v>3</v>
      </c>
      <c r="D14" s="84"/>
      <c r="E14" s="34"/>
    </row>
    <row r="15" spans="1:5" ht="57.95" customHeight="1" x14ac:dyDescent="0.25">
      <c r="A15" s="34"/>
      <c r="B15" s="82" t="s">
        <v>4</v>
      </c>
      <c r="C15" s="80" t="s">
        <v>5</v>
      </c>
      <c r="D15" s="84"/>
      <c r="E15" s="34"/>
    </row>
    <row r="16" spans="1:5" ht="57.95" customHeight="1" x14ac:dyDescent="0.25">
      <c r="A16" s="34"/>
      <c r="B16" s="82" t="s">
        <v>111</v>
      </c>
      <c r="C16" s="80" t="s">
        <v>6</v>
      </c>
      <c r="D16" s="84"/>
      <c r="E16" s="34"/>
    </row>
    <row r="17" spans="1:5" ht="57.95" customHeight="1" x14ac:dyDescent="0.25">
      <c r="A17" s="34"/>
      <c r="B17" s="82" t="s">
        <v>112</v>
      </c>
      <c r="C17" s="80" t="s">
        <v>7</v>
      </c>
      <c r="D17" s="84"/>
      <c r="E17" s="34"/>
    </row>
    <row r="18" spans="1:5" ht="57.95" customHeight="1" x14ac:dyDescent="0.25">
      <c r="A18" s="34"/>
      <c r="B18" s="82" t="s">
        <v>8</v>
      </c>
      <c r="C18" s="80" t="s">
        <v>9</v>
      </c>
      <c r="D18" s="84"/>
      <c r="E18" s="34"/>
    </row>
    <row r="19" spans="1:5" x14ac:dyDescent="0.25">
      <c r="A19" s="34"/>
      <c r="B19" s="34"/>
      <c r="C19" s="34"/>
      <c r="D19" s="34"/>
      <c r="E19" s="34"/>
    </row>
    <row r="20" spans="1:5" ht="26.1" customHeight="1" thickBot="1" x14ac:dyDescent="0.35">
      <c r="A20" s="34"/>
      <c r="B20" s="49" t="s">
        <v>113</v>
      </c>
      <c r="C20" s="49"/>
      <c r="D20" s="49"/>
      <c r="E20" s="34"/>
    </row>
    <row r="21" spans="1:5" ht="24" customHeight="1" x14ac:dyDescent="0.25">
      <c r="A21" s="34"/>
      <c r="B21" s="51" t="s">
        <v>36</v>
      </c>
      <c r="C21" s="50" t="s">
        <v>114</v>
      </c>
      <c r="D21" s="50" t="s">
        <v>115</v>
      </c>
      <c r="E21" s="34"/>
    </row>
    <row r="22" spans="1:5" ht="33.950000000000003" customHeight="1" x14ac:dyDescent="0.25">
      <c r="A22" s="34"/>
      <c r="B22" s="86" t="str">
        <f>'Handoff Audit Log'!F$4</f>
        <v>Situation and severity stated</v>
      </c>
      <c r="C22" s="79" t="s">
        <v>116</v>
      </c>
      <c r="D22" s="87"/>
      <c r="E22" s="34"/>
    </row>
    <row r="23" spans="1:5" ht="33.950000000000003" customHeight="1" x14ac:dyDescent="0.25">
      <c r="A23" s="34"/>
      <c r="B23" s="86" t="str">
        <f>'Handoff Audit Log'!G$4</f>
        <v>Background and summary given</v>
      </c>
      <c r="C23" s="79" t="s">
        <v>117</v>
      </c>
      <c r="D23" s="87"/>
      <c r="E23" s="34"/>
    </row>
    <row r="24" spans="1:5" ht="33.950000000000003" customHeight="1" x14ac:dyDescent="0.25">
      <c r="A24" s="34"/>
      <c r="B24" s="86" t="str">
        <f>'Handoff Audit Log'!H$4</f>
        <v>Pending results mentioned</v>
      </c>
      <c r="C24" s="79" t="s">
        <v>118</v>
      </c>
      <c r="D24" s="87"/>
      <c r="E24" s="34"/>
    </row>
    <row r="25" spans="1:5" ht="33.950000000000003" customHeight="1" x14ac:dyDescent="0.25">
      <c r="A25" s="34"/>
      <c r="B25" s="86" t="str">
        <f>'Handoff Audit Log'!I$4</f>
        <v>Action list given</v>
      </c>
      <c r="C25" s="79" t="s">
        <v>119</v>
      </c>
      <c r="D25" s="87"/>
      <c r="E25" s="34"/>
    </row>
    <row r="26" spans="1:5" ht="33.950000000000003" customHeight="1" x14ac:dyDescent="0.25">
      <c r="A26" s="34"/>
      <c r="B26" s="86" t="str">
        <f>'Handoff Audit Log'!J$4</f>
        <v>Contingency plan given</v>
      </c>
      <c r="C26" s="79" t="s">
        <v>120</v>
      </c>
      <c r="D26" s="87"/>
      <c r="E26" s="34"/>
    </row>
    <row r="27" spans="1:5" ht="33.950000000000003" customHeight="1" x14ac:dyDescent="0.25">
      <c r="A27" s="34"/>
      <c r="B27" s="86" t="str">
        <f>'Handoff Audit Log'!K$4</f>
        <v>Receiver read-back</v>
      </c>
      <c r="C27" s="79" t="s">
        <v>121</v>
      </c>
      <c r="D27" s="87"/>
      <c r="E27" s="34"/>
    </row>
    <row r="28" spans="1:5" ht="33.950000000000003" customHeight="1" x14ac:dyDescent="0.25">
      <c r="A28" s="34"/>
      <c r="B28" s="86" t="str">
        <f>'Handoff Audit Log'!L$4</f>
        <v>Uninterrupted</v>
      </c>
      <c r="C28" s="79" t="s">
        <v>122</v>
      </c>
      <c r="D28" s="87"/>
      <c r="E28" s="34"/>
    </row>
    <row r="29" spans="1:5" ht="26.1" customHeight="1" x14ac:dyDescent="0.25">
      <c r="A29" s="34"/>
      <c r="B29" s="77" t="s">
        <v>123</v>
      </c>
      <c r="C29" s="77"/>
      <c r="D29" s="88" t="str">
        <f>IFERROR(COUNTIF(D22:D28,"Yes")/(COUNTIF(D22:D28,"Yes")+COUNTIF(D22:D28,"No")),"")</f>
        <v/>
      </c>
      <c r="E29" s="34"/>
    </row>
    <row r="30" spans="1:5" x14ac:dyDescent="0.25">
      <c r="A30" s="34"/>
      <c r="B30" s="34"/>
      <c r="C30" s="34"/>
      <c r="D30" s="34"/>
      <c r="E30" s="34"/>
    </row>
    <row r="31" spans="1:5" x14ac:dyDescent="0.25">
      <c r="A31" s="34"/>
      <c r="B31" s="35" t="s">
        <v>10</v>
      </c>
      <c r="C31" s="35"/>
      <c r="D31" s="35"/>
      <c r="E31" s="34"/>
    </row>
    <row r="32" spans="1:5" x14ac:dyDescent="0.25">
      <c r="A32" s="34"/>
      <c r="B32" s="35" t="s">
        <v>124</v>
      </c>
      <c r="C32" s="35"/>
      <c r="D32" s="35"/>
      <c r="E32" s="34"/>
    </row>
  </sheetData>
  <mergeCells count="5">
    <mergeCell ref="C5:D5"/>
    <mergeCell ref="C6:D6"/>
    <mergeCell ref="C7:D7"/>
    <mergeCell ref="C8:D8"/>
    <mergeCell ref="C9:D9"/>
  </mergeCells>
  <conditionalFormatting sqref="D13">
    <cfRule type="expression" dxfId="21" priority="4">
      <formula>D13="Unstable"</formula>
    </cfRule>
    <cfRule type="expression" dxfId="20" priority="5">
      <formula>D13="Watcher"</formula>
    </cfRule>
    <cfRule type="expression" dxfId="19" priority="6">
      <formula>D13="Stable"</formula>
    </cfRule>
  </conditionalFormatting>
  <conditionalFormatting sqref="D22:D28">
    <cfRule type="expression" dxfId="18" priority="1">
      <formula>D22="No"</formula>
    </cfRule>
    <cfRule type="expression" dxfId="17" priority="2">
      <formula>D22="Yes"</formula>
    </cfRule>
    <cfRule type="expression" dxfId="16" priority="3">
      <formula>D22="N/A"</formula>
    </cfRule>
  </conditionalFormatting>
  <dataValidations count="2">
    <dataValidation type="list" allowBlank="1" showInputMessage="1" showErrorMessage="1" sqref="D13" xr:uid="{5B8B443F-79FA-43F0-B876-844DE564C878}">
      <formula1>"Stable,Watcher,Unstable"</formula1>
    </dataValidation>
    <dataValidation type="list" allowBlank="1" showInputMessage="1" showErrorMessage="1" sqref="D22:D28" xr:uid="{EFD42DD1-2A3C-4BF7-8642-0F414C37AE8B}">
      <formula1>"Yes,No,N/A"</formula1>
    </dataValidation>
  </dataValidations>
  <printOptions horizontalCentered="1"/>
  <pageMargins left="0.75" right="0.75" top="1" bottom="1" header="0.5" footer="0.5"/>
  <pageSetup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7D32"/>
    <pageSetUpPr fitToPage="1"/>
  </sheetPr>
  <dimension ref="A1:O64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15.5703125" customWidth="1"/>
    <col min="2" max="2" width="18.28515625" customWidth="1"/>
    <col min="3" max="3" width="15.5703125" customWidth="1"/>
    <col min="4" max="5" width="13.7109375" customWidth="1"/>
    <col min="6" max="8" width="19.85546875" customWidth="1"/>
    <col min="9" max="9" width="15.28515625" customWidth="1"/>
    <col min="10" max="12" width="19.85546875" customWidth="1"/>
    <col min="13" max="13" width="12.5703125" customWidth="1"/>
    <col min="14" max="15" width="14.42578125" customWidth="1"/>
  </cols>
  <sheetData>
    <row r="1" spans="1:15" ht="51.95" customHeight="1" x14ac:dyDescent="0.25">
      <c r="A1" s="18" t="s">
        <v>43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21.95" customHeight="1" x14ac:dyDescent="0.25">
      <c r="A2" s="19" t="s">
        <v>77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18" customHeight="1" x14ac:dyDescent="0.25">
      <c r="A3" s="21" t="s">
        <v>78</v>
      </c>
      <c r="B3" s="22"/>
      <c r="C3" s="22"/>
      <c r="D3" s="22"/>
      <c r="E3" s="22"/>
      <c r="F3" s="23" t="s">
        <v>79</v>
      </c>
      <c r="G3" s="24"/>
      <c r="H3" s="24"/>
      <c r="I3" s="24"/>
      <c r="J3" s="24"/>
      <c r="K3" s="24"/>
      <c r="L3" s="24"/>
      <c r="M3" s="25" t="s">
        <v>80</v>
      </c>
      <c r="N3" s="26"/>
      <c r="O3" s="26"/>
    </row>
    <row r="4" spans="1:15" ht="48" customHeight="1" x14ac:dyDescent="0.25">
      <c r="A4" s="27" t="s">
        <v>11</v>
      </c>
      <c r="B4" s="27" t="s">
        <v>12</v>
      </c>
      <c r="C4" s="27" t="s">
        <v>13</v>
      </c>
      <c r="D4" s="27" t="s">
        <v>14</v>
      </c>
      <c r="E4" s="27" t="s">
        <v>15</v>
      </c>
      <c r="F4" s="27" t="s">
        <v>16</v>
      </c>
      <c r="G4" s="27" t="s">
        <v>17</v>
      </c>
      <c r="H4" s="27" t="s">
        <v>18</v>
      </c>
      <c r="I4" s="27" t="s">
        <v>19</v>
      </c>
      <c r="J4" s="27" t="s">
        <v>20</v>
      </c>
      <c r="K4" s="27" t="s">
        <v>21</v>
      </c>
      <c r="L4" s="27" t="s">
        <v>22</v>
      </c>
      <c r="M4" s="28" t="s">
        <v>23</v>
      </c>
      <c r="N4" s="28" t="s">
        <v>24</v>
      </c>
      <c r="O4" s="28" t="s">
        <v>25</v>
      </c>
    </row>
    <row r="5" spans="1:15" ht="20.100000000000001" customHeight="1" x14ac:dyDescent="0.25">
      <c r="A5" s="32">
        <v>46266</v>
      </c>
      <c r="B5" s="29" t="s">
        <v>26</v>
      </c>
      <c r="C5" s="30" t="s">
        <v>27</v>
      </c>
      <c r="D5" s="30" t="s">
        <v>28</v>
      </c>
      <c r="E5" s="30" t="s">
        <v>28</v>
      </c>
      <c r="F5" s="30" t="s">
        <v>29</v>
      </c>
      <c r="G5" s="30" t="s">
        <v>29</v>
      </c>
      <c r="H5" s="30" t="s">
        <v>30</v>
      </c>
      <c r="I5" s="30" t="s">
        <v>29</v>
      </c>
      <c r="J5" s="30" t="s">
        <v>30</v>
      </c>
      <c r="K5" s="30" t="s">
        <v>30</v>
      </c>
      <c r="L5" s="30" t="s">
        <v>29</v>
      </c>
      <c r="M5" s="31">
        <f t="shared" ref="M5:M36" si="0">IF(COUNTA(F5:L5)=0,"",COUNTIF(F5:L5,"Yes"))</f>
        <v>4</v>
      </c>
      <c r="N5" s="31">
        <f t="shared" ref="N5:N36" si="1">IF(COUNTA(F5:L5)=0,"",COUNTIF(F5:L5,"Yes")+COUNTIF(F5:L5,"No"))</f>
        <v>7</v>
      </c>
      <c r="O5" s="33">
        <f t="shared" ref="O5:O36" si="2">IF(OR(N5="",N5=0),"",M5/N5)</f>
        <v>0.5714285714285714</v>
      </c>
    </row>
    <row r="6" spans="1:15" ht="20.100000000000001" customHeight="1" x14ac:dyDescent="0.25">
      <c r="A6" s="32">
        <v>46267</v>
      </c>
      <c r="B6" s="29" t="s">
        <v>26</v>
      </c>
      <c r="C6" s="30" t="s">
        <v>27</v>
      </c>
      <c r="D6" s="30" t="s">
        <v>28</v>
      </c>
      <c r="E6" s="30" t="s">
        <v>28</v>
      </c>
      <c r="F6" s="30" t="s">
        <v>29</v>
      </c>
      <c r="G6" s="30" t="s">
        <v>29</v>
      </c>
      <c r="H6" s="30" t="s">
        <v>29</v>
      </c>
      <c r="I6" s="30" t="s">
        <v>29</v>
      </c>
      <c r="J6" s="30" t="s">
        <v>29</v>
      </c>
      <c r="K6" s="30" t="s">
        <v>29</v>
      </c>
      <c r="L6" s="30" t="s">
        <v>29</v>
      </c>
      <c r="M6" s="31">
        <f t="shared" si="0"/>
        <v>7</v>
      </c>
      <c r="N6" s="31">
        <f t="shared" si="1"/>
        <v>7</v>
      </c>
      <c r="O6" s="33">
        <f t="shared" si="2"/>
        <v>1</v>
      </c>
    </row>
    <row r="7" spans="1:15" ht="20.100000000000001" customHeight="1" x14ac:dyDescent="0.25">
      <c r="A7" s="32">
        <v>46268</v>
      </c>
      <c r="B7" s="29" t="s">
        <v>31</v>
      </c>
      <c r="C7" s="30" t="s">
        <v>32</v>
      </c>
      <c r="D7" s="30" t="s">
        <v>28</v>
      </c>
      <c r="E7" s="30" t="s">
        <v>28</v>
      </c>
      <c r="F7" s="30" t="s">
        <v>29</v>
      </c>
      <c r="G7" s="30" t="s">
        <v>29</v>
      </c>
      <c r="H7" s="30" t="s">
        <v>30</v>
      </c>
      <c r="I7" s="30" t="s">
        <v>29</v>
      </c>
      <c r="J7" s="30" t="s">
        <v>29</v>
      </c>
      <c r="K7" s="30" t="s">
        <v>30</v>
      </c>
      <c r="L7" s="30" t="s">
        <v>30</v>
      </c>
      <c r="M7" s="31">
        <f t="shared" si="0"/>
        <v>4</v>
      </c>
      <c r="N7" s="31">
        <f t="shared" si="1"/>
        <v>7</v>
      </c>
      <c r="O7" s="33">
        <f t="shared" si="2"/>
        <v>0.5714285714285714</v>
      </c>
    </row>
    <row r="8" spans="1:15" ht="20.100000000000001" customHeight="1" x14ac:dyDescent="0.25">
      <c r="A8" s="32">
        <v>46269</v>
      </c>
      <c r="B8" s="29" t="s">
        <v>31</v>
      </c>
      <c r="C8" s="30" t="s">
        <v>32</v>
      </c>
      <c r="D8" s="30" t="s">
        <v>33</v>
      </c>
      <c r="E8" s="30" t="s">
        <v>33</v>
      </c>
      <c r="F8" s="30" t="s">
        <v>29</v>
      </c>
      <c r="G8" s="30" t="s">
        <v>29</v>
      </c>
      <c r="H8" s="30" t="s">
        <v>29</v>
      </c>
      <c r="I8" s="30" t="s">
        <v>29</v>
      </c>
      <c r="J8" s="30" t="s">
        <v>34</v>
      </c>
      <c r="K8" s="30" t="s">
        <v>29</v>
      </c>
      <c r="L8" s="30" t="s">
        <v>29</v>
      </c>
      <c r="M8" s="31">
        <f t="shared" si="0"/>
        <v>6</v>
      </c>
      <c r="N8" s="31">
        <f t="shared" si="1"/>
        <v>6</v>
      </c>
      <c r="O8" s="33">
        <f t="shared" si="2"/>
        <v>1</v>
      </c>
    </row>
    <row r="9" spans="1:15" ht="20.100000000000001" customHeight="1" x14ac:dyDescent="0.25">
      <c r="A9" s="32">
        <v>46270</v>
      </c>
      <c r="B9" s="29" t="s">
        <v>35</v>
      </c>
      <c r="C9" s="30" t="s">
        <v>27</v>
      </c>
      <c r="D9" s="30" t="s">
        <v>28</v>
      </c>
      <c r="E9" s="30" t="s">
        <v>28</v>
      </c>
      <c r="F9" s="30" t="s">
        <v>29</v>
      </c>
      <c r="G9" s="30" t="s">
        <v>30</v>
      </c>
      <c r="H9" s="30" t="s">
        <v>30</v>
      </c>
      <c r="I9" s="30" t="s">
        <v>29</v>
      </c>
      <c r="J9" s="30" t="s">
        <v>30</v>
      </c>
      <c r="K9" s="30" t="s">
        <v>30</v>
      </c>
      <c r="L9" s="30" t="s">
        <v>29</v>
      </c>
      <c r="M9" s="31">
        <f t="shared" si="0"/>
        <v>3</v>
      </c>
      <c r="N9" s="31">
        <f t="shared" si="1"/>
        <v>7</v>
      </c>
      <c r="O9" s="33">
        <f t="shared" si="2"/>
        <v>0.42857142857142855</v>
      </c>
    </row>
    <row r="10" spans="1:15" ht="20.100000000000001" customHeight="1" x14ac:dyDescent="0.25">
      <c r="A10" s="32">
        <v>46271</v>
      </c>
      <c r="B10" s="29" t="s">
        <v>35</v>
      </c>
      <c r="C10" s="30" t="s">
        <v>27</v>
      </c>
      <c r="D10" s="30" t="s">
        <v>28</v>
      </c>
      <c r="E10" s="30" t="s">
        <v>28</v>
      </c>
      <c r="F10" s="30" t="s">
        <v>29</v>
      </c>
      <c r="G10" s="30" t="s">
        <v>29</v>
      </c>
      <c r="H10" s="30" t="s">
        <v>29</v>
      </c>
      <c r="I10" s="30" t="s">
        <v>29</v>
      </c>
      <c r="J10" s="30" t="s">
        <v>29</v>
      </c>
      <c r="K10" s="30" t="s">
        <v>29</v>
      </c>
      <c r="L10" s="30" t="s">
        <v>29</v>
      </c>
      <c r="M10" s="31">
        <f t="shared" si="0"/>
        <v>7</v>
      </c>
      <c r="N10" s="31">
        <f t="shared" si="1"/>
        <v>7</v>
      </c>
      <c r="O10" s="33">
        <f t="shared" si="2"/>
        <v>1</v>
      </c>
    </row>
    <row r="11" spans="1:15" ht="20.100000000000001" customHeight="1" x14ac:dyDescent="0.25">
      <c r="A11" s="32"/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1" t="str">
        <f t="shared" si="0"/>
        <v/>
      </c>
      <c r="N11" s="31" t="str">
        <f t="shared" si="1"/>
        <v/>
      </c>
      <c r="O11" s="33" t="str">
        <f t="shared" si="2"/>
        <v/>
      </c>
    </row>
    <row r="12" spans="1:15" ht="20.100000000000001" customHeight="1" x14ac:dyDescent="0.25">
      <c r="A12" s="32"/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1" t="str">
        <f t="shared" si="0"/>
        <v/>
      </c>
      <c r="N12" s="31" t="str">
        <f t="shared" si="1"/>
        <v/>
      </c>
      <c r="O12" s="33" t="str">
        <f t="shared" si="2"/>
        <v/>
      </c>
    </row>
    <row r="13" spans="1:15" ht="20.100000000000001" customHeight="1" x14ac:dyDescent="0.25">
      <c r="A13" s="32"/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1" t="str">
        <f t="shared" si="0"/>
        <v/>
      </c>
      <c r="N13" s="31" t="str">
        <f t="shared" si="1"/>
        <v/>
      </c>
      <c r="O13" s="33" t="str">
        <f t="shared" si="2"/>
        <v/>
      </c>
    </row>
    <row r="14" spans="1:15" ht="20.100000000000001" customHeight="1" x14ac:dyDescent="0.25">
      <c r="A14" s="32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1" t="str">
        <f t="shared" si="0"/>
        <v/>
      </c>
      <c r="N14" s="31" t="str">
        <f t="shared" si="1"/>
        <v/>
      </c>
      <c r="O14" s="33" t="str">
        <f t="shared" si="2"/>
        <v/>
      </c>
    </row>
    <row r="15" spans="1:15" ht="20.100000000000001" customHeight="1" x14ac:dyDescent="0.25">
      <c r="A15" s="32"/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1" t="str">
        <f t="shared" si="0"/>
        <v/>
      </c>
      <c r="N15" s="31" t="str">
        <f t="shared" si="1"/>
        <v/>
      </c>
      <c r="O15" s="33" t="str">
        <f t="shared" si="2"/>
        <v/>
      </c>
    </row>
    <row r="16" spans="1:15" ht="20.100000000000001" customHeight="1" x14ac:dyDescent="0.25">
      <c r="A16" s="32"/>
      <c r="B16" s="29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1" t="str">
        <f t="shared" si="0"/>
        <v/>
      </c>
      <c r="N16" s="31" t="str">
        <f t="shared" si="1"/>
        <v/>
      </c>
      <c r="O16" s="33" t="str">
        <f t="shared" si="2"/>
        <v/>
      </c>
    </row>
    <row r="17" spans="1:15" ht="20.100000000000001" customHeight="1" x14ac:dyDescent="0.25">
      <c r="A17" s="32"/>
      <c r="B17" s="29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1" t="str">
        <f t="shared" si="0"/>
        <v/>
      </c>
      <c r="N17" s="31" t="str">
        <f t="shared" si="1"/>
        <v/>
      </c>
      <c r="O17" s="33" t="str">
        <f t="shared" si="2"/>
        <v/>
      </c>
    </row>
    <row r="18" spans="1:15" ht="20.100000000000001" customHeight="1" x14ac:dyDescent="0.25">
      <c r="A18" s="32"/>
      <c r="B18" s="29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1" t="str">
        <f t="shared" si="0"/>
        <v/>
      </c>
      <c r="N18" s="31" t="str">
        <f t="shared" si="1"/>
        <v/>
      </c>
      <c r="O18" s="33" t="str">
        <f t="shared" si="2"/>
        <v/>
      </c>
    </row>
    <row r="19" spans="1:15" ht="20.100000000000001" customHeight="1" x14ac:dyDescent="0.25">
      <c r="A19" s="32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1" t="str">
        <f t="shared" si="0"/>
        <v/>
      </c>
      <c r="N19" s="31" t="str">
        <f t="shared" si="1"/>
        <v/>
      </c>
      <c r="O19" s="33" t="str">
        <f t="shared" si="2"/>
        <v/>
      </c>
    </row>
    <row r="20" spans="1:15" ht="20.100000000000001" customHeight="1" x14ac:dyDescent="0.25">
      <c r="A20" s="32"/>
      <c r="B20" s="29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1" t="str">
        <f t="shared" si="0"/>
        <v/>
      </c>
      <c r="N20" s="31" t="str">
        <f t="shared" si="1"/>
        <v/>
      </c>
      <c r="O20" s="33" t="str">
        <f t="shared" si="2"/>
        <v/>
      </c>
    </row>
    <row r="21" spans="1:15" ht="20.100000000000001" customHeight="1" x14ac:dyDescent="0.25">
      <c r="A21" s="32"/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1" t="str">
        <f t="shared" si="0"/>
        <v/>
      </c>
      <c r="N21" s="31" t="str">
        <f t="shared" si="1"/>
        <v/>
      </c>
      <c r="O21" s="33" t="str">
        <f t="shared" si="2"/>
        <v/>
      </c>
    </row>
    <row r="22" spans="1:15" ht="20.100000000000001" customHeight="1" x14ac:dyDescent="0.25">
      <c r="A22" s="32"/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 t="str">
        <f t="shared" si="0"/>
        <v/>
      </c>
      <c r="N22" s="31" t="str">
        <f t="shared" si="1"/>
        <v/>
      </c>
      <c r="O22" s="33" t="str">
        <f t="shared" si="2"/>
        <v/>
      </c>
    </row>
    <row r="23" spans="1:15" ht="20.100000000000001" customHeight="1" x14ac:dyDescent="0.25">
      <c r="A23" s="32"/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1" t="str">
        <f t="shared" si="0"/>
        <v/>
      </c>
      <c r="N23" s="31" t="str">
        <f t="shared" si="1"/>
        <v/>
      </c>
      <c r="O23" s="33" t="str">
        <f t="shared" si="2"/>
        <v/>
      </c>
    </row>
    <row r="24" spans="1:15" ht="20.100000000000001" customHeight="1" x14ac:dyDescent="0.25">
      <c r="A24" s="32"/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1" t="str">
        <f t="shared" si="0"/>
        <v/>
      </c>
      <c r="N24" s="31" t="str">
        <f t="shared" si="1"/>
        <v/>
      </c>
      <c r="O24" s="33" t="str">
        <f t="shared" si="2"/>
        <v/>
      </c>
    </row>
    <row r="25" spans="1:15" ht="20.100000000000001" customHeight="1" x14ac:dyDescent="0.25">
      <c r="A25" s="32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1" t="str">
        <f t="shared" si="0"/>
        <v/>
      </c>
      <c r="N25" s="31" t="str">
        <f t="shared" si="1"/>
        <v/>
      </c>
      <c r="O25" s="33" t="str">
        <f t="shared" si="2"/>
        <v/>
      </c>
    </row>
    <row r="26" spans="1:15" ht="20.100000000000001" customHeight="1" x14ac:dyDescent="0.25">
      <c r="A26" s="32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1" t="str">
        <f t="shared" si="0"/>
        <v/>
      </c>
      <c r="N26" s="31" t="str">
        <f t="shared" si="1"/>
        <v/>
      </c>
      <c r="O26" s="33" t="str">
        <f t="shared" si="2"/>
        <v/>
      </c>
    </row>
    <row r="27" spans="1:15" ht="20.100000000000001" customHeight="1" x14ac:dyDescent="0.25">
      <c r="A27" s="32"/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1" t="str">
        <f t="shared" si="0"/>
        <v/>
      </c>
      <c r="N27" s="31" t="str">
        <f t="shared" si="1"/>
        <v/>
      </c>
      <c r="O27" s="33" t="str">
        <f t="shared" si="2"/>
        <v/>
      </c>
    </row>
    <row r="28" spans="1:15" ht="20.100000000000001" customHeight="1" x14ac:dyDescent="0.25">
      <c r="A28" s="32"/>
      <c r="B28" s="29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1" t="str">
        <f t="shared" si="0"/>
        <v/>
      </c>
      <c r="N28" s="31" t="str">
        <f t="shared" si="1"/>
        <v/>
      </c>
      <c r="O28" s="33" t="str">
        <f t="shared" si="2"/>
        <v/>
      </c>
    </row>
    <row r="29" spans="1:15" ht="20.100000000000001" customHeight="1" x14ac:dyDescent="0.25">
      <c r="A29" s="32"/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1" t="str">
        <f t="shared" si="0"/>
        <v/>
      </c>
      <c r="N29" s="31" t="str">
        <f t="shared" si="1"/>
        <v/>
      </c>
      <c r="O29" s="33" t="str">
        <f t="shared" si="2"/>
        <v/>
      </c>
    </row>
    <row r="30" spans="1:15" ht="20.100000000000001" customHeight="1" x14ac:dyDescent="0.25">
      <c r="A30" s="32"/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 t="str">
        <f t="shared" si="0"/>
        <v/>
      </c>
      <c r="N30" s="31" t="str">
        <f t="shared" si="1"/>
        <v/>
      </c>
      <c r="O30" s="33" t="str">
        <f t="shared" si="2"/>
        <v/>
      </c>
    </row>
    <row r="31" spans="1:15" ht="20.100000000000001" customHeight="1" x14ac:dyDescent="0.25">
      <c r="A31" s="32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 t="str">
        <f t="shared" si="0"/>
        <v/>
      </c>
      <c r="N31" s="31" t="str">
        <f t="shared" si="1"/>
        <v/>
      </c>
      <c r="O31" s="33" t="str">
        <f t="shared" si="2"/>
        <v/>
      </c>
    </row>
    <row r="32" spans="1:15" ht="20.100000000000001" customHeight="1" x14ac:dyDescent="0.25">
      <c r="A32" s="32"/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1" t="str">
        <f t="shared" si="0"/>
        <v/>
      </c>
      <c r="N32" s="31" t="str">
        <f t="shared" si="1"/>
        <v/>
      </c>
      <c r="O32" s="33" t="str">
        <f t="shared" si="2"/>
        <v/>
      </c>
    </row>
    <row r="33" spans="1:15" ht="20.100000000000001" customHeight="1" x14ac:dyDescent="0.25">
      <c r="A33" s="32"/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 t="str">
        <f t="shared" si="0"/>
        <v/>
      </c>
      <c r="N33" s="31" t="str">
        <f t="shared" si="1"/>
        <v/>
      </c>
      <c r="O33" s="33" t="str">
        <f t="shared" si="2"/>
        <v/>
      </c>
    </row>
    <row r="34" spans="1:15" ht="20.100000000000001" customHeight="1" x14ac:dyDescent="0.25">
      <c r="A34" s="32"/>
      <c r="B34" s="29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1" t="str">
        <f t="shared" si="0"/>
        <v/>
      </c>
      <c r="N34" s="31" t="str">
        <f t="shared" si="1"/>
        <v/>
      </c>
      <c r="O34" s="33" t="str">
        <f t="shared" si="2"/>
        <v/>
      </c>
    </row>
    <row r="35" spans="1:15" ht="20.100000000000001" customHeight="1" x14ac:dyDescent="0.25">
      <c r="A35" s="32"/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1" t="str">
        <f t="shared" si="0"/>
        <v/>
      </c>
      <c r="N35" s="31" t="str">
        <f t="shared" si="1"/>
        <v/>
      </c>
      <c r="O35" s="33" t="str">
        <f t="shared" si="2"/>
        <v/>
      </c>
    </row>
    <row r="36" spans="1:15" ht="20.100000000000001" customHeight="1" x14ac:dyDescent="0.25">
      <c r="A36" s="32"/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1" t="str">
        <f t="shared" si="0"/>
        <v/>
      </c>
      <c r="N36" s="31" t="str">
        <f t="shared" si="1"/>
        <v/>
      </c>
      <c r="O36" s="33" t="str">
        <f t="shared" si="2"/>
        <v/>
      </c>
    </row>
    <row r="37" spans="1:15" ht="20.100000000000001" customHeight="1" x14ac:dyDescent="0.25">
      <c r="A37" s="32"/>
      <c r="B37" s="29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1" t="str">
        <f t="shared" ref="M37:M64" si="3">IF(COUNTA(F37:L37)=0,"",COUNTIF(F37:L37,"Yes"))</f>
        <v/>
      </c>
      <c r="N37" s="31" t="str">
        <f t="shared" ref="N37:N64" si="4">IF(COUNTA(F37:L37)=0,"",COUNTIF(F37:L37,"Yes")+COUNTIF(F37:L37,"No"))</f>
        <v/>
      </c>
      <c r="O37" s="33" t="str">
        <f t="shared" ref="O37:O64" si="5">IF(OR(N37="",N37=0),"",M37/N37)</f>
        <v/>
      </c>
    </row>
    <row r="38" spans="1:15" ht="20.100000000000001" customHeight="1" x14ac:dyDescent="0.25">
      <c r="A38" s="32"/>
      <c r="B38" s="29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1" t="str">
        <f t="shared" si="3"/>
        <v/>
      </c>
      <c r="N38" s="31" t="str">
        <f t="shared" si="4"/>
        <v/>
      </c>
      <c r="O38" s="33" t="str">
        <f t="shared" si="5"/>
        <v/>
      </c>
    </row>
    <row r="39" spans="1:15" ht="20.100000000000001" customHeight="1" x14ac:dyDescent="0.25">
      <c r="A39" s="32"/>
      <c r="B39" s="29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1" t="str">
        <f t="shared" si="3"/>
        <v/>
      </c>
      <c r="N39" s="31" t="str">
        <f t="shared" si="4"/>
        <v/>
      </c>
      <c r="O39" s="33" t="str">
        <f t="shared" si="5"/>
        <v/>
      </c>
    </row>
    <row r="40" spans="1:15" ht="20.100000000000001" customHeight="1" x14ac:dyDescent="0.25">
      <c r="A40" s="32"/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1" t="str">
        <f t="shared" si="3"/>
        <v/>
      </c>
      <c r="N40" s="31" t="str">
        <f t="shared" si="4"/>
        <v/>
      </c>
      <c r="O40" s="33" t="str">
        <f t="shared" si="5"/>
        <v/>
      </c>
    </row>
    <row r="41" spans="1:15" ht="20.100000000000001" customHeight="1" x14ac:dyDescent="0.25">
      <c r="A41" s="32"/>
      <c r="B41" s="29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1" t="str">
        <f t="shared" si="3"/>
        <v/>
      </c>
      <c r="N41" s="31" t="str">
        <f t="shared" si="4"/>
        <v/>
      </c>
      <c r="O41" s="33" t="str">
        <f t="shared" si="5"/>
        <v/>
      </c>
    </row>
    <row r="42" spans="1:15" ht="20.100000000000001" customHeight="1" x14ac:dyDescent="0.25">
      <c r="A42" s="32"/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1" t="str">
        <f t="shared" si="3"/>
        <v/>
      </c>
      <c r="N42" s="31" t="str">
        <f t="shared" si="4"/>
        <v/>
      </c>
      <c r="O42" s="33" t="str">
        <f t="shared" si="5"/>
        <v/>
      </c>
    </row>
    <row r="43" spans="1:15" ht="20.100000000000001" customHeight="1" x14ac:dyDescent="0.25">
      <c r="A43" s="32"/>
      <c r="B43" s="29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1" t="str">
        <f t="shared" si="3"/>
        <v/>
      </c>
      <c r="N43" s="31" t="str">
        <f t="shared" si="4"/>
        <v/>
      </c>
      <c r="O43" s="33" t="str">
        <f t="shared" si="5"/>
        <v/>
      </c>
    </row>
    <row r="44" spans="1:15" ht="20.100000000000001" customHeight="1" x14ac:dyDescent="0.25">
      <c r="A44" s="32"/>
      <c r="B44" s="29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1" t="str">
        <f t="shared" si="3"/>
        <v/>
      </c>
      <c r="N44" s="31" t="str">
        <f t="shared" si="4"/>
        <v/>
      </c>
      <c r="O44" s="33" t="str">
        <f t="shared" si="5"/>
        <v/>
      </c>
    </row>
    <row r="45" spans="1:15" ht="20.100000000000001" customHeight="1" x14ac:dyDescent="0.25">
      <c r="A45" s="32"/>
      <c r="B45" s="29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1" t="str">
        <f t="shared" si="3"/>
        <v/>
      </c>
      <c r="N45" s="31" t="str">
        <f t="shared" si="4"/>
        <v/>
      </c>
      <c r="O45" s="33" t="str">
        <f t="shared" si="5"/>
        <v/>
      </c>
    </row>
    <row r="46" spans="1:15" ht="20.100000000000001" customHeight="1" x14ac:dyDescent="0.25">
      <c r="A46" s="32"/>
      <c r="B46" s="29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1" t="str">
        <f t="shared" si="3"/>
        <v/>
      </c>
      <c r="N46" s="31" t="str">
        <f t="shared" si="4"/>
        <v/>
      </c>
      <c r="O46" s="33" t="str">
        <f t="shared" si="5"/>
        <v/>
      </c>
    </row>
    <row r="47" spans="1:15" ht="20.100000000000001" customHeight="1" x14ac:dyDescent="0.25">
      <c r="A47" s="32"/>
      <c r="B47" s="29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1" t="str">
        <f t="shared" si="3"/>
        <v/>
      </c>
      <c r="N47" s="31" t="str">
        <f t="shared" si="4"/>
        <v/>
      </c>
      <c r="O47" s="33" t="str">
        <f t="shared" si="5"/>
        <v/>
      </c>
    </row>
    <row r="48" spans="1:15" ht="20.100000000000001" customHeight="1" x14ac:dyDescent="0.25">
      <c r="A48" s="32"/>
      <c r="B48" s="29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1" t="str">
        <f t="shared" si="3"/>
        <v/>
      </c>
      <c r="N48" s="31" t="str">
        <f t="shared" si="4"/>
        <v/>
      </c>
      <c r="O48" s="33" t="str">
        <f t="shared" si="5"/>
        <v/>
      </c>
    </row>
    <row r="49" spans="1:15" ht="20.100000000000001" customHeight="1" x14ac:dyDescent="0.25">
      <c r="A49" s="32"/>
      <c r="B49" s="29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1" t="str">
        <f t="shared" si="3"/>
        <v/>
      </c>
      <c r="N49" s="31" t="str">
        <f t="shared" si="4"/>
        <v/>
      </c>
      <c r="O49" s="33" t="str">
        <f t="shared" si="5"/>
        <v/>
      </c>
    </row>
    <row r="50" spans="1:15" ht="20.100000000000001" customHeight="1" x14ac:dyDescent="0.25">
      <c r="A50" s="32"/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1" t="str">
        <f t="shared" si="3"/>
        <v/>
      </c>
      <c r="N50" s="31" t="str">
        <f t="shared" si="4"/>
        <v/>
      </c>
      <c r="O50" s="33" t="str">
        <f t="shared" si="5"/>
        <v/>
      </c>
    </row>
    <row r="51" spans="1:15" ht="20.100000000000001" customHeight="1" x14ac:dyDescent="0.25">
      <c r="A51" s="32"/>
      <c r="B51" s="29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1" t="str">
        <f t="shared" si="3"/>
        <v/>
      </c>
      <c r="N51" s="31" t="str">
        <f t="shared" si="4"/>
        <v/>
      </c>
      <c r="O51" s="33" t="str">
        <f t="shared" si="5"/>
        <v/>
      </c>
    </row>
    <row r="52" spans="1:15" ht="20.100000000000001" customHeight="1" x14ac:dyDescent="0.25">
      <c r="A52" s="32"/>
      <c r="B52" s="29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1" t="str">
        <f t="shared" si="3"/>
        <v/>
      </c>
      <c r="N52" s="31" t="str">
        <f t="shared" si="4"/>
        <v/>
      </c>
      <c r="O52" s="33" t="str">
        <f t="shared" si="5"/>
        <v/>
      </c>
    </row>
    <row r="53" spans="1:15" ht="20.100000000000001" customHeight="1" x14ac:dyDescent="0.25">
      <c r="A53" s="32"/>
      <c r="B53" s="29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1" t="str">
        <f t="shared" si="3"/>
        <v/>
      </c>
      <c r="N53" s="31" t="str">
        <f t="shared" si="4"/>
        <v/>
      </c>
      <c r="O53" s="33" t="str">
        <f t="shared" si="5"/>
        <v/>
      </c>
    </row>
    <row r="54" spans="1:15" ht="20.100000000000001" customHeight="1" x14ac:dyDescent="0.25">
      <c r="A54" s="32"/>
      <c r="B54" s="29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1" t="str">
        <f t="shared" si="3"/>
        <v/>
      </c>
      <c r="N54" s="31" t="str">
        <f t="shared" si="4"/>
        <v/>
      </c>
      <c r="O54" s="33" t="str">
        <f t="shared" si="5"/>
        <v/>
      </c>
    </row>
    <row r="55" spans="1:15" ht="20.100000000000001" customHeight="1" x14ac:dyDescent="0.25">
      <c r="A55" s="32"/>
      <c r="B55" s="29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1" t="str">
        <f t="shared" si="3"/>
        <v/>
      </c>
      <c r="N55" s="31" t="str">
        <f t="shared" si="4"/>
        <v/>
      </c>
      <c r="O55" s="33" t="str">
        <f t="shared" si="5"/>
        <v/>
      </c>
    </row>
    <row r="56" spans="1:15" ht="20.100000000000001" customHeight="1" x14ac:dyDescent="0.25">
      <c r="A56" s="32"/>
      <c r="B56" s="29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1" t="str">
        <f t="shared" si="3"/>
        <v/>
      </c>
      <c r="N56" s="31" t="str">
        <f t="shared" si="4"/>
        <v/>
      </c>
      <c r="O56" s="33" t="str">
        <f t="shared" si="5"/>
        <v/>
      </c>
    </row>
    <row r="57" spans="1:15" ht="20.100000000000001" customHeight="1" x14ac:dyDescent="0.25">
      <c r="A57" s="32"/>
      <c r="B57" s="29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1" t="str">
        <f t="shared" si="3"/>
        <v/>
      </c>
      <c r="N57" s="31" t="str">
        <f t="shared" si="4"/>
        <v/>
      </c>
      <c r="O57" s="33" t="str">
        <f t="shared" si="5"/>
        <v/>
      </c>
    </row>
    <row r="58" spans="1:15" ht="20.100000000000001" customHeight="1" x14ac:dyDescent="0.25">
      <c r="A58" s="32"/>
      <c r="B58" s="29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1" t="str">
        <f t="shared" si="3"/>
        <v/>
      </c>
      <c r="N58" s="31" t="str">
        <f t="shared" si="4"/>
        <v/>
      </c>
      <c r="O58" s="33" t="str">
        <f t="shared" si="5"/>
        <v/>
      </c>
    </row>
    <row r="59" spans="1:15" ht="20.100000000000001" customHeight="1" x14ac:dyDescent="0.25">
      <c r="A59" s="32"/>
      <c r="B59" s="29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1" t="str">
        <f t="shared" si="3"/>
        <v/>
      </c>
      <c r="N59" s="31" t="str">
        <f t="shared" si="4"/>
        <v/>
      </c>
      <c r="O59" s="33" t="str">
        <f t="shared" si="5"/>
        <v/>
      </c>
    </row>
    <row r="60" spans="1:15" ht="20.100000000000001" customHeight="1" x14ac:dyDescent="0.25">
      <c r="A60" s="32"/>
      <c r="B60" s="29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1" t="str">
        <f t="shared" si="3"/>
        <v/>
      </c>
      <c r="N60" s="31" t="str">
        <f t="shared" si="4"/>
        <v/>
      </c>
      <c r="O60" s="33" t="str">
        <f t="shared" si="5"/>
        <v/>
      </c>
    </row>
    <row r="61" spans="1:15" ht="20.100000000000001" customHeight="1" x14ac:dyDescent="0.25">
      <c r="A61" s="32"/>
      <c r="B61" s="29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1" t="str">
        <f t="shared" si="3"/>
        <v/>
      </c>
      <c r="N61" s="31" t="str">
        <f t="shared" si="4"/>
        <v/>
      </c>
      <c r="O61" s="33" t="str">
        <f t="shared" si="5"/>
        <v/>
      </c>
    </row>
    <row r="62" spans="1:15" ht="20.100000000000001" customHeight="1" x14ac:dyDescent="0.25">
      <c r="A62" s="32"/>
      <c r="B62" s="29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1" t="str">
        <f t="shared" si="3"/>
        <v/>
      </c>
      <c r="N62" s="31" t="str">
        <f t="shared" si="4"/>
        <v/>
      </c>
      <c r="O62" s="33" t="str">
        <f t="shared" si="5"/>
        <v/>
      </c>
    </row>
    <row r="63" spans="1:15" ht="20.100000000000001" customHeight="1" x14ac:dyDescent="0.25">
      <c r="A63" s="32"/>
      <c r="B63" s="29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1" t="str">
        <f t="shared" si="3"/>
        <v/>
      </c>
      <c r="N63" s="31" t="str">
        <f t="shared" si="4"/>
        <v/>
      </c>
      <c r="O63" s="33" t="str">
        <f t="shared" si="5"/>
        <v/>
      </c>
    </row>
    <row r="64" spans="1:15" ht="20.100000000000001" customHeight="1" x14ac:dyDescent="0.25">
      <c r="A64" s="32"/>
      <c r="B64" s="29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1" t="str">
        <f t="shared" si="3"/>
        <v/>
      </c>
      <c r="N64" s="31" t="str">
        <f t="shared" si="4"/>
        <v/>
      </c>
      <c r="O64" s="33" t="str">
        <f t="shared" si="5"/>
        <v/>
      </c>
    </row>
  </sheetData>
  <conditionalFormatting sqref="F5:L64">
    <cfRule type="expression" dxfId="15" priority="1">
      <formula>F5="No"</formula>
    </cfRule>
    <cfRule type="expression" dxfId="14" priority="2">
      <formula>F5="Yes"</formula>
    </cfRule>
    <cfRule type="expression" dxfId="13" priority="3">
      <formula>F5="N/A"</formula>
    </cfRule>
  </conditionalFormatting>
  <conditionalFormatting sqref="O5:O64">
    <cfRule type="expression" dxfId="12" priority="4">
      <formula>AND(ISNUMBER($O5),$O5&gt;=Target_Completion)</formula>
    </cfRule>
    <cfRule type="expression" dxfId="11" priority="5">
      <formula>AND(ISNUMBER($O5),$O5&lt;Target_Completion,$O5&gt;=Target_Completion-Watch_Band)</formula>
    </cfRule>
    <cfRule type="expression" dxfId="10" priority="6">
      <formula>AND(ISNUMBER($O5),$O5&lt;Target_Completion-Watch_Band)</formula>
    </cfRule>
  </conditionalFormatting>
  <dataValidations count="4">
    <dataValidation type="list" allowBlank="1" showInputMessage="1" showErrorMessage="1" errorTitle="Invalid entry" error="Choose Yes, No or N/A." sqref="F5:L64" xr:uid="{5C714CB4-433B-411F-9A7C-0D9DADEBEBC7}">
      <formula1>"Yes,No,N/A"</formula1>
    </dataValidation>
    <dataValidation type="list" allowBlank="1" showInputMessage="1" showErrorMessage="1" errorTitle="Invalid entry" error="Choose a shift from the list." sqref="C5:C64" xr:uid="{50529578-7B6E-4D83-87A9-7AF6BC5118E7}">
      <formula1>"Day-Night,Night-Day,Day-Evening,Evening-Night,Other"</formula1>
    </dataValidation>
    <dataValidation type="list" allowBlank="1" showInputMessage="1" showErrorMessage="1" errorTitle="Invalid entry" error="Choose a role from the list." sqref="D5:E64" xr:uid="{4401F11B-3593-4BF1-9EC2-A8CF79E0CE0F}">
      <formula1>"RN,MD,APP,Resident,PCT,Other"</formula1>
    </dataValidation>
    <dataValidation type="date" operator="greaterThan" allowBlank="1" showInputMessage="1" showErrorMessage="1" errorTitle="Invalid date" error="Enter a valid date, for example 9/1/2026." sqref="A5:A64" xr:uid="{82004587-144E-4813-9B14-B20AF3E69F3B}">
      <formula1>36526</formula1>
    </dataValidation>
  </dataValidations>
  <pageMargins left="0.75" right="0.75" top="1" bottom="1" header="0.5" footer="0.5"/>
  <pageSetup scale="47" fitToHeight="0" orientation="landscape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65100"/>
    <pageSetUpPr fitToPage="1"/>
  </sheetPr>
  <dimension ref="A1:J60"/>
  <sheetViews>
    <sheetView showGridLines="0" workbookViewId="0"/>
  </sheetViews>
  <sheetFormatPr defaultRowHeight="15" x14ac:dyDescent="0.25"/>
  <cols>
    <col min="1" max="1" width="2.7109375" customWidth="1"/>
    <col min="2" max="9" width="16.7109375" customWidth="1"/>
    <col min="10" max="10" width="2.7109375" customWidth="1"/>
  </cols>
  <sheetData>
    <row r="1" spans="1:10" ht="51.95" customHeight="1" x14ac:dyDescent="0.25">
      <c r="A1" s="34"/>
      <c r="B1" s="2" t="s">
        <v>81</v>
      </c>
      <c r="C1" s="3"/>
      <c r="D1" s="3"/>
      <c r="E1" s="3"/>
      <c r="F1" s="3"/>
      <c r="G1" s="3"/>
      <c r="H1" s="3"/>
      <c r="I1" s="3"/>
      <c r="J1" s="34"/>
    </row>
    <row r="2" spans="1:10" x14ac:dyDescent="0.25">
      <c r="A2" s="34"/>
      <c r="B2" s="35" t="s">
        <v>82</v>
      </c>
      <c r="C2" s="35"/>
      <c r="D2" s="35"/>
      <c r="E2" s="35"/>
      <c r="F2" s="35"/>
      <c r="G2" s="35"/>
      <c r="H2" s="35"/>
      <c r="I2" s="35"/>
      <c r="J2" s="34"/>
    </row>
    <row r="3" spans="1:10" ht="15.75" thickBot="1" x14ac:dyDescent="0.3">
      <c r="A3" s="34"/>
      <c r="B3" s="34"/>
      <c r="C3" s="34"/>
      <c r="D3" s="34"/>
      <c r="E3" s="34"/>
      <c r="F3" s="34"/>
      <c r="G3" s="34"/>
      <c r="H3" s="34"/>
      <c r="I3" s="34"/>
      <c r="J3" s="34"/>
    </row>
    <row r="4" spans="1:10" ht="21.95" customHeight="1" thickTop="1" x14ac:dyDescent="0.25">
      <c r="A4" s="34"/>
      <c r="B4" s="41" t="s">
        <v>83</v>
      </c>
      <c r="C4" s="44"/>
      <c r="D4" s="41" t="s">
        <v>84</v>
      </c>
      <c r="E4" s="44"/>
      <c r="F4" s="41" t="s">
        <v>85</v>
      </c>
      <c r="G4" s="44"/>
      <c r="H4" s="41" t="s">
        <v>86</v>
      </c>
      <c r="I4" s="42"/>
      <c r="J4" s="34"/>
    </row>
    <row r="5" spans="1:10" ht="44.1" customHeight="1" x14ac:dyDescent="0.25">
      <c r="A5" s="34"/>
      <c r="B5" s="37">
        <f>COUNT(HandoffAudit[Date])</f>
        <v>6</v>
      </c>
      <c r="C5" s="36"/>
      <c r="D5" s="43">
        <f>IFERROR(AVERAGE(HandoffAudit[Completion %]),"")</f>
        <v>0.76190476190476186</v>
      </c>
      <c r="E5" s="36"/>
      <c r="F5" s="43">
        <f>IFERROR(COUNTIF(HandoffAudit[Completion %],1)/COUNT(HandoffAudit[Completion %]),"")</f>
        <v>0.5</v>
      </c>
      <c r="G5" s="36"/>
      <c r="H5" s="46" t="str">
        <f>IFERROR(INDEX($B$12:$B$18,MATCH(MIN($G$12:$G$18),$G$12:$G$18,0)),"")</f>
        <v>Pending results mentioned</v>
      </c>
      <c r="I5" s="38"/>
      <c r="J5" s="34"/>
    </row>
    <row r="6" spans="1:10" ht="21.95" customHeight="1" thickBot="1" x14ac:dyDescent="0.3">
      <c r="A6" s="34"/>
      <c r="B6" s="39" t="str">
        <f>IFERROR("Latest: "&amp;TEXT(MAX(HandoffAudit[Date]),"mmm d, yyyy"),"No handoffs logged yet")</f>
        <v>Latest: Sep 6, 2026</v>
      </c>
      <c r="C6" s="45"/>
      <c r="D6" s="39" t="str">
        <f>"Target: "&amp;TEXT(Target_Completion,"0%")</f>
        <v>Target: 90%</v>
      </c>
      <c r="E6" s="45"/>
      <c r="F6" s="39" t="str">
        <f>COUNTIF(HandoffAudit[Completion %],1)&amp;" of "&amp;COUNT(HandoffAudit[Completion %])&amp;" handoffs"</f>
        <v>3 of 6 handoffs</v>
      </c>
      <c r="G6" s="45"/>
      <c r="H6" s="39" t="str">
        <f>IFERROR(TEXT(MIN($G$12:$G$18),"0%")&amp;" complete","")</f>
        <v>50% complete</v>
      </c>
      <c r="I6" s="40"/>
      <c r="J6" s="34"/>
    </row>
    <row r="7" spans="1:10" ht="15.75" thickTop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</row>
    <row r="8" spans="1:10" ht="24" customHeight="1" x14ac:dyDescent="0.25">
      <c r="A8" s="34"/>
      <c r="B8" s="47" t="s">
        <v>87</v>
      </c>
      <c r="C8" s="47"/>
      <c r="D8" s="48">
        <v>0.9</v>
      </c>
      <c r="E8" s="47"/>
      <c r="F8" s="47" t="s">
        <v>88</v>
      </c>
      <c r="G8" s="34"/>
      <c r="H8" s="48">
        <v>0.1</v>
      </c>
      <c r="I8" s="34"/>
      <c r="J8" s="34"/>
    </row>
    <row r="9" spans="1:10" ht="32.1" customHeight="1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</row>
    <row r="10" spans="1:10" ht="26.1" customHeight="1" thickBot="1" x14ac:dyDescent="0.35">
      <c r="A10" s="34"/>
      <c r="B10" s="49" t="s">
        <v>89</v>
      </c>
      <c r="C10" s="49"/>
      <c r="D10" s="49"/>
      <c r="E10" s="49"/>
      <c r="F10" s="49"/>
      <c r="G10" s="49"/>
      <c r="H10" s="49"/>
      <c r="I10" s="49"/>
      <c r="J10" s="34"/>
    </row>
    <row r="11" spans="1:10" ht="24" customHeight="1" x14ac:dyDescent="0.25">
      <c r="A11" s="34"/>
      <c r="B11" s="51" t="s">
        <v>36</v>
      </c>
      <c r="C11" s="50"/>
      <c r="D11" s="50" t="s">
        <v>29</v>
      </c>
      <c r="E11" s="50" t="s">
        <v>30</v>
      </c>
      <c r="F11" s="50" t="s">
        <v>34</v>
      </c>
      <c r="G11" s="50" t="s">
        <v>37</v>
      </c>
      <c r="H11" s="50" t="s">
        <v>90</v>
      </c>
      <c r="I11" s="50" t="s">
        <v>91</v>
      </c>
      <c r="J11" s="34"/>
    </row>
    <row r="12" spans="1:10" ht="21.95" customHeight="1" x14ac:dyDescent="0.25">
      <c r="A12" s="34"/>
      <c r="B12" s="52" t="str">
        <f>'Handoff Audit Log'!F$4</f>
        <v>Situation and severity stated</v>
      </c>
      <c r="C12" s="53"/>
      <c r="D12" s="54">
        <f>COUNTIF(INDEX(HandoffAudit[],0,MATCH($B12,HandoffAudit[#Headers],0)),"Yes")</f>
        <v>6</v>
      </c>
      <c r="E12" s="54">
        <f>COUNTIF(INDEX(HandoffAudit[],0,MATCH($B12,HandoffAudit[#Headers],0)),"No")</f>
        <v>0</v>
      </c>
      <c r="F12" s="54">
        <f>COUNTIF(INDEX(HandoffAudit[],0,MATCH($B12,HandoffAudit[#Headers],0)),"N/A")</f>
        <v>0</v>
      </c>
      <c r="G12" s="55">
        <f t="shared" ref="G12:G19" si="0">IF(D12+E12=0,"",D12/(D12+E12))</f>
        <v>1</v>
      </c>
      <c r="H12" s="56">
        <f t="shared" ref="H12:H19" si="1">Target_Completion</f>
        <v>0.9</v>
      </c>
      <c r="I12" s="57" t="str">
        <f t="shared" ref="I12:I19" si="2">IF(G12="","No data",IF(G12&gt;=H12,"On target",IF(G12&gt;=H12-Watch_Band,"Watch","Action")))</f>
        <v>On target</v>
      </c>
      <c r="J12" s="34"/>
    </row>
    <row r="13" spans="1:10" ht="21.95" customHeight="1" x14ac:dyDescent="0.25">
      <c r="A13" s="34"/>
      <c r="B13" s="58" t="str">
        <f>'Handoff Audit Log'!G$4</f>
        <v>Background and summary given</v>
      </c>
      <c r="C13" s="59"/>
      <c r="D13" s="60">
        <f>COUNTIF(INDEX(HandoffAudit[],0,MATCH($B13,HandoffAudit[#Headers],0)),"Yes")</f>
        <v>5</v>
      </c>
      <c r="E13" s="60">
        <f>COUNTIF(INDEX(HandoffAudit[],0,MATCH($B13,HandoffAudit[#Headers],0)),"No")</f>
        <v>1</v>
      </c>
      <c r="F13" s="60">
        <f>COUNTIF(INDEX(HandoffAudit[],0,MATCH($B13,HandoffAudit[#Headers],0)),"N/A")</f>
        <v>0</v>
      </c>
      <c r="G13" s="61">
        <f t="shared" si="0"/>
        <v>0.83333333333333337</v>
      </c>
      <c r="H13" s="62">
        <f t="shared" si="1"/>
        <v>0.9</v>
      </c>
      <c r="I13" s="63" t="str">
        <f t="shared" si="2"/>
        <v>Watch</v>
      </c>
      <c r="J13" s="34"/>
    </row>
    <row r="14" spans="1:10" ht="21.95" customHeight="1" x14ac:dyDescent="0.25">
      <c r="A14" s="34"/>
      <c r="B14" s="58" t="str">
        <f>'Handoff Audit Log'!H$4</f>
        <v>Pending results mentioned</v>
      </c>
      <c r="C14" s="59"/>
      <c r="D14" s="60">
        <f>COUNTIF(INDEX(HandoffAudit[],0,MATCH($B14,HandoffAudit[#Headers],0)),"Yes")</f>
        <v>3</v>
      </c>
      <c r="E14" s="60">
        <f>COUNTIF(INDEX(HandoffAudit[],0,MATCH($B14,HandoffAudit[#Headers],0)),"No")</f>
        <v>3</v>
      </c>
      <c r="F14" s="60">
        <f>COUNTIF(INDEX(HandoffAudit[],0,MATCH($B14,HandoffAudit[#Headers],0)),"N/A")</f>
        <v>0</v>
      </c>
      <c r="G14" s="61">
        <f t="shared" si="0"/>
        <v>0.5</v>
      </c>
      <c r="H14" s="62">
        <f t="shared" si="1"/>
        <v>0.9</v>
      </c>
      <c r="I14" s="63" t="str">
        <f t="shared" si="2"/>
        <v>Action</v>
      </c>
      <c r="J14" s="34"/>
    </row>
    <row r="15" spans="1:10" ht="21.95" customHeight="1" x14ac:dyDescent="0.25">
      <c r="A15" s="34"/>
      <c r="B15" s="58" t="str">
        <f>'Handoff Audit Log'!I$4</f>
        <v>Action list given</v>
      </c>
      <c r="C15" s="59"/>
      <c r="D15" s="60">
        <f>COUNTIF(INDEX(HandoffAudit[],0,MATCH($B15,HandoffAudit[#Headers],0)),"Yes")</f>
        <v>6</v>
      </c>
      <c r="E15" s="60">
        <f>COUNTIF(INDEX(HandoffAudit[],0,MATCH($B15,HandoffAudit[#Headers],0)),"No")</f>
        <v>0</v>
      </c>
      <c r="F15" s="60">
        <f>COUNTIF(INDEX(HandoffAudit[],0,MATCH($B15,HandoffAudit[#Headers],0)),"N/A")</f>
        <v>0</v>
      </c>
      <c r="G15" s="61">
        <f t="shared" si="0"/>
        <v>1</v>
      </c>
      <c r="H15" s="62">
        <f t="shared" si="1"/>
        <v>0.9</v>
      </c>
      <c r="I15" s="63" t="str">
        <f t="shared" si="2"/>
        <v>On target</v>
      </c>
      <c r="J15" s="34"/>
    </row>
    <row r="16" spans="1:10" ht="21.95" customHeight="1" x14ac:dyDescent="0.25">
      <c r="A16" s="34"/>
      <c r="B16" s="58" t="str">
        <f>'Handoff Audit Log'!J$4</f>
        <v>Contingency plan given</v>
      </c>
      <c r="C16" s="59"/>
      <c r="D16" s="60">
        <f>COUNTIF(INDEX(HandoffAudit[],0,MATCH($B16,HandoffAudit[#Headers],0)),"Yes")</f>
        <v>3</v>
      </c>
      <c r="E16" s="60">
        <f>COUNTIF(INDEX(HandoffAudit[],0,MATCH($B16,HandoffAudit[#Headers],0)),"No")</f>
        <v>2</v>
      </c>
      <c r="F16" s="60">
        <f>COUNTIF(INDEX(HandoffAudit[],0,MATCH($B16,HandoffAudit[#Headers],0)),"N/A")</f>
        <v>1</v>
      </c>
      <c r="G16" s="61">
        <f t="shared" si="0"/>
        <v>0.6</v>
      </c>
      <c r="H16" s="62">
        <f t="shared" si="1"/>
        <v>0.9</v>
      </c>
      <c r="I16" s="63" t="str">
        <f t="shared" si="2"/>
        <v>Action</v>
      </c>
      <c r="J16" s="34"/>
    </row>
    <row r="17" spans="1:10" ht="21.95" customHeight="1" x14ac:dyDescent="0.25">
      <c r="A17" s="34"/>
      <c r="B17" s="58" t="str">
        <f>'Handoff Audit Log'!K$4</f>
        <v>Receiver read-back</v>
      </c>
      <c r="C17" s="59"/>
      <c r="D17" s="60">
        <f>COUNTIF(INDEX(HandoffAudit[],0,MATCH($B17,HandoffAudit[#Headers],0)),"Yes")</f>
        <v>3</v>
      </c>
      <c r="E17" s="60">
        <f>COUNTIF(INDEX(HandoffAudit[],0,MATCH($B17,HandoffAudit[#Headers],0)),"No")</f>
        <v>3</v>
      </c>
      <c r="F17" s="60">
        <f>COUNTIF(INDEX(HandoffAudit[],0,MATCH($B17,HandoffAudit[#Headers],0)),"N/A")</f>
        <v>0</v>
      </c>
      <c r="G17" s="61">
        <f t="shared" si="0"/>
        <v>0.5</v>
      </c>
      <c r="H17" s="62">
        <f t="shared" si="1"/>
        <v>0.9</v>
      </c>
      <c r="I17" s="63" t="str">
        <f t="shared" si="2"/>
        <v>Action</v>
      </c>
      <c r="J17" s="34"/>
    </row>
    <row r="18" spans="1:10" ht="21.95" customHeight="1" x14ac:dyDescent="0.25">
      <c r="A18" s="34"/>
      <c r="B18" s="69" t="str">
        <f>'Handoff Audit Log'!L$4</f>
        <v>Uninterrupted</v>
      </c>
      <c r="C18" s="64"/>
      <c r="D18" s="65">
        <f>COUNTIF(INDEX(HandoffAudit[],0,MATCH($B18,HandoffAudit[#Headers],0)),"Yes")</f>
        <v>5</v>
      </c>
      <c r="E18" s="65">
        <f>COUNTIF(INDEX(HandoffAudit[],0,MATCH($B18,HandoffAudit[#Headers],0)),"No")</f>
        <v>1</v>
      </c>
      <c r="F18" s="65">
        <f>COUNTIF(INDEX(HandoffAudit[],0,MATCH($B18,HandoffAudit[#Headers],0)),"N/A")</f>
        <v>0</v>
      </c>
      <c r="G18" s="66">
        <f t="shared" si="0"/>
        <v>0.83333333333333337</v>
      </c>
      <c r="H18" s="67">
        <f t="shared" si="1"/>
        <v>0.9</v>
      </c>
      <c r="I18" s="68" t="str">
        <f t="shared" si="2"/>
        <v>Watch</v>
      </c>
      <c r="J18" s="34"/>
    </row>
    <row r="19" spans="1:10" ht="24" customHeight="1" x14ac:dyDescent="0.25">
      <c r="A19" s="34"/>
      <c r="B19" s="70" t="s">
        <v>92</v>
      </c>
      <c r="C19" s="70"/>
      <c r="D19" s="71">
        <f>SUM(D12:D18)</f>
        <v>31</v>
      </c>
      <c r="E19" s="71">
        <f>SUM(E12:E18)</f>
        <v>10</v>
      </c>
      <c r="F19" s="71">
        <f>SUM(F12:F18)</f>
        <v>1</v>
      </c>
      <c r="G19" s="72">
        <f t="shared" si="0"/>
        <v>0.75609756097560976</v>
      </c>
      <c r="H19" s="72">
        <f t="shared" si="1"/>
        <v>0.9</v>
      </c>
      <c r="I19" s="73" t="str">
        <f t="shared" si="2"/>
        <v>Action</v>
      </c>
      <c r="J19" s="34"/>
    </row>
    <row r="20" spans="1:10" x14ac:dyDescent="0.25">
      <c r="A20" s="34"/>
      <c r="B20" s="34"/>
      <c r="C20" s="34"/>
      <c r="D20" s="34"/>
      <c r="E20" s="34"/>
      <c r="F20" s="34"/>
      <c r="G20" s="34"/>
      <c r="H20" s="34"/>
      <c r="I20" s="34"/>
      <c r="J20" s="34"/>
    </row>
    <row r="21" spans="1:10" ht="26.1" customHeight="1" thickBot="1" x14ac:dyDescent="0.35">
      <c r="A21" s="34"/>
      <c r="B21" s="49" t="s">
        <v>93</v>
      </c>
      <c r="C21" s="49"/>
      <c r="D21" s="49"/>
      <c r="E21" s="49"/>
      <c r="F21" s="49"/>
      <c r="G21" s="49"/>
      <c r="H21" s="49"/>
      <c r="I21" s="49"/>
      <c r="J21" s="34"/>
    </row>
    <row r="22" spans="1:10" x14ac:dyDescent="0.25">
      <c r="A22" s="34"/>
      <c r="B22" s="34"/>
      <c r="C22" s="34"/>
      <c r="D22" s="34"/>
      <c r="E22" s="34"/>
      <c r="F22" s="34"/>
      <c r="G22" s="34"/>
      <c r="H22" s="34"/>
      <c r="I22" s="34"/>
      <c r="J22" s="34"/>
    </row>
    <row r="23" spans="1:10" x14ac:dyDescent="0.25">
      <c r="A23" s="34"/>
      <c r="B23" s="34"/>
      <c r="C23" s="34"/>
      <c r="D23" s="34"/>
      <c r="E23" s="34"/>
      <c r="F23" s="34"/>
      <c r="G23" s="34"/>
      <c r="H23" s="34"/>
      <c r="I23" s="34"/>
      <c r="J23" s="34"/>
    </row>
    <row r="24" spans="1:10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</row>
    <row r="25" spans="1:10" x14ac:dyDescent="0.25">
      <c r="A25" s="34"/>
      <c r="B25" s="34"/>
      <c r="C25" s="34"/>
      <c r="D25" s="34"/>
      <c r="E25" s="34"/>
      <c r="F25" s="34"/>
      <c r="G25" s="34"/>
      <c r="H25" s="34"/>
      <c r="I25" s="34"/>
      <c r="J25" s="34"/>
    </row>
    <row r="26" spans="1:10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34"/>
    </row>
    <row r="27" spans="1:10" x14ac:dyDescent="0.25">
      <c r="A27" s="34"/>
      <c r="B27" s="34"/>
      <c r="C27" s="34"/>
      <c r="D27" s="34"/>
      <c r="E27" s="34"/>
      <c r="F27" s="34"/>
      <c r="G27" s="34"/>
      <c r="H27" s="34"/>
      <c r="I27" s="34"/>
      <c r="J27" s="34"/>
    </row>
    <row r="28" spans="1:10" x14ac:dyDescent="0.25">
      <c r="A28" s="34"/>
      <c r="B28" s="34"/>
      <c r="C28" s="34"/>
      <c r="D28" s="34"/>
      <c r="E28" s="34"/>
      <c r="F28" s="34"/>
      <c r="G28" s="34"/>
      <c r="H28" s="34"/>
      <c r="I28" s="34"/>
      <c r="J28" s="34"/>
    </row>
    <row r="29" spans="1:10" x14ac:dyDescent="0.25">
      <c r="A29" s="34"/>
      <c r="B29" s="34"/>
      <c r="C29" s="34"/>
      <c r="D29" s="34"/>
      <c r="E29" s="34"/>
      <c r="F29" s="34"/>
      <c r="G29" s="34"/>
      <c r="H29" s="34"/>
      <c r="I29" s="34"/>
      <c r="J29" s="34"/>
    </row>
    <row r="30" spans="1:10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</row>
    <row r="31" spans="1:10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</row>
    <row r="32" spans="1:10" x14ac:dyDescent="0.25">
      <c r="A32" s="34"/>
      <c r="B32" s="34"/>
      <c r="C32" s="34"/>
      <c r="D32" s="34"/>
      <c r="E32" s="34"/>
      <c r="F32" s="34"/>
      <c r="G32" s="34"/>
      <c r="H32" s="34"/>
      <c r="I32" s="34"/>
      <c r="J32" s="34"/>
    </row>
    <row r="33" spans="1:10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</row>
    <row r="34" spans="1:10" x14ac:dyDescent="0.25">
      <c r="A34" s="34"/>
      <c r="B34" s="34"/>
      <c r="C34" s="34"/>
      <c r="D34" s="34"/>
      <c r="E34" s="34"/>
      <c r="F34" s="34"/>
      <c r="G34" s="34"/>
      <c r="H34" s="34"/>
      <c r="I34" s="34"/>
      <c r="J34" s="34"/>
    </row>
    <row r="35" spans="1:10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</row>
    <row r="36" spans="1:10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</row>
    <row r="37" spans="1:10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</row>
    <row r="38" spans="1:10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</row>
    <row r="39" spans="1:10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26.1" customHeight="1" thickBot="1" x14ac:dyDescent="0.35">
      <c r="A40" s="34"/>
      <c r="B40" s="49" t="s">
        <v>94</v>
      </c>
      <c r="C40" s="49"/>
      <c r="D40" s="49"/>
      <c r="E40" s="49"/>
      <c r="F40" s="34"/>
      <c r="G40" s="49" t="s">
        <v>95</v>
      </c>
      <c r="H40" s="49"/>
      <c r="I40" s="49"/>
      <c r="J40" s="34"/>
    </row>
    <row r="41" spans="1:10" ht="30" customHeight="1" x14ac:dyDescent="0.25">
      <c r="A41" s="34"/>
      <c r="B41" s="75" t="s">
        <v>12</v>
      </c>
      <c r="C41" s="74"/>
      <c r="D41" s="74" t="s">
        <v>96</v>
      </c>
      <c r="E41" s="74" t="s">
        <v>97</v>
      </c>
      <c r="F41" s="34"/>
      <c r="G41" s="75" t="s">
        <v>13</v>
      </c>
      <c r="H41" s="74" t="s">
        <v>96</v>
      </c>
      <c r="I41" s="74" t="s">
        <v>97</v>
      </c>
      <c r="J41" s="34"/>
    </row>
    <row r="42" spans="1:10" ht="21.95" customHeight="1" x14ac:dyDescent="0.25">
      <c r="A42" s="34"/>
      <c r="B42" s="53" t="str" cm="1">
        <f t="array" ref="B42">IFERROR(INDEX(_xlfn._xlws.SORT(_xlfn.UNIQUE(_xlfn._xlws.FILTER(HandoffAudit[Unit],HandoffAudit[Unit]&lt;&gt;""))),ROWS(B$42:B42)),"")</f>
        <v>ICU</v>
      </c>
      <c r="C42" s="53"/>
      <c r="D42" s="57">
        <f>IF($B42="","",COUNTIFS(HandoffAudit[Unit],$B42,HandoffAudit[Completion %],"&gt;=0"))</f>
        <v>2</v>
      </c>
      <c r="E42" s="55">
        <f>IF($B42="","",IFERROR(AVERAGEIFS(HandoffAudit[Completion %],HandoffAudit[Unit],$B42),""))</f>
        <v>0.7857142857142857</v>
      </c>
      <c r="F42" s="34"/>
      <c r="G42" s="53" t="str" cm="1">
        <f t="array" ref="G42">IFERROR(INDEX(_xlfn._xlws.SORT(_xlfn.UNIQUE(_xlfn._xlws.FILTER(HandoffAudit[Shift],HandoffAudit[Shift]&lt;&gt;""))),ROWS(G$42:G42)),"")</f>
        <v>Day-Night</v>
      </c>
      <c r="H42" s="57">
        <f>IF($G42="","",COUNTIFS(HandoffAudit[Shift],$G42,HandoffAudit[Completion %],"&gt;=0"))</f>
        <v>4</v>
      </c>
      <c r="I42" s="55">
        <f>IF($G42="","",IFERROR(AVERAGEIFS(HandoffAudit[Completion %],HandoffAudit[Shift],$G42),""))</f>
        <v>0.75</v>
      </c>
      <c r="J42" s="34"/>
    </row>
    <row r="43" spans="1:10" ht="21.95" customHeight="1" x14ac:dyDescent="0.25">
      <c r="A43" s="34"/>
      <c r="B43" s="59" t="str" cm="1">
        <f t="array" ref="B43">IFERROR(INDEX(_xlfn._xlws.SORT(_xlfn.UNIQUE(_xlfn._xlws.FILTER(HandoffAudit[Unit],HandoffAudit[Unit]&lt;&gt;""))),ROWS(B$42:B43)),"")</f>
        <v>Med-Surg 4</v>
      </c>
      <c r="C43" s="59"/>
      <c r="D43" s="63">
        <f>IF($B43="","",COUNTIFS(HandoffAudit[Unit],$B43,HandoffAudit[Completion %],"&gt;=0"))</f>
        <v>2</v>
      </c>
      <c r="E43" s="61">
        <f>IF($B43="","",IFERROR(AVERAGEIFS(HandoffAudit[Completion %],HandoffAudit[Unit],$B43),""))</f>
        <v>0.7857142857142857</v>
      </c>
      <c r="F43" s="34"/>
      <c r="G43" s="59" t="str" cm="1">
        <f t="array" ref="G43">IFERROR(INDEX(_xlfn._xlws.SORT(_xlfn.UNIQUE(_xlfn._xlws.FILTER(HandoffAudit[Shift],HandoffAudit[Shift]&lt;&gt;""))),ROWS(G$42:G43)),"")</f>
        <v>Night-Day</v>
      </c>
      <c r="H43" s="63">
        <f>IF($G43="","",COUNTIFS(HandoffAudit[Shift],$G43,HandoffAudit[Completion %],"&gt;=0"))</f>
        <v>2</v>
      </c>
      <c r="I43" s="61">
        <f>IF($G43="","",IFERROR(AVERAGEIFS(HandoffAudit[Completion %],HandoffAudit[Shift],$G43),""))</f>
        <v>0.7857142857142857</v>
      </c>
      <c r="J43" s="34"/>
    </row>
    <row r="44" spans="1:10" ht="21.95" customHeight="1" x14ac:dyDescent="0.25">
      <c r="A44" s="34"/>
      <c r="B44" s="59" t="str" cm="1">
        <f t="array" ref="B44">IFERROR(INDEX(_xlfn._xlws.SORT(_xlfn.UNIQUE(_xlfn._xlws.FILTER(HandoffAudit[Unit],HandoffAudit[Unit]&lt;&gt;""))),ROWS(B$42:B44)),"")</f>
        <v>Pediatrics</v>
      </c>
      <c r="C44" s="59"/>
      <c r="D44" s="63">
        <f>IF($B44="","",COUNTIFS(HandoffAudit[Unit],$B44,HandoffAudit[Completion %],"&gt;=0"))</f>
        <v>2</v>
      </c>
      <c r="E44" s="61">
        <f>IF($B44="","",IFERROR(AVERAGEIFS(HandoffAudit[Completion %],HandoffAudit[Unit],$B44),""))</f>
        <v>0.7142857142857143</v>
      </c>
      <c r="F44" s="34"/>
      <c r="G44" s="59" t="str" cm="1">
        <f t="array" ref="G44">IFERROR(INDEX(_xlfn._xlws.SORT(_xlfn.UNIQUE(_xlfn._xlws.FILTER(HandoffAudit[Shift],HandoffAudit[Shift]&lt;&gt;""))),ROWS(G$42:G44)),"")</f>
        <v/>
      </c>
      <c r="H44" s="63" t="str">
        <f>IF($G44="","",COUNTIFS(HandoffAudit[Shift],$G44,HandoffAudit[Completion %],"&gt;=0"))</f>
        <v/>
      </c>
      <c r="I44" s="61" t="str">
        <f>IF($G44="","",IFERROR(AVERAGEIFS(HandoffAudit[Completion %],HandoffAudit[Shift],$G44),""))</f>
        <v/>
      </c>
      <c r="J44" s="34"/>
    </row>
    <row r="45" spans="1:10" ht="21.95" customHeight="1" x14ac:dyDescent="0.25">
      <c r="A45" s="34"/>
      <c r="B45" s="59" t="str" cm="1">
        <f t="array" ref="B45">IFERROR(INDEX(_xlfn._xlws.SORT(_xlfn.UNIQUE(_xlfn._xlws.FILTER(HandoffAudit[Unit],HandoffAudit[Unit]&lt;&gt;""))),ROWS(B$42:B45)),"")</f>
        <v/>
      </c>
      <c r="C45" s="59"/>
      <c r="D45" s="63" t="str">
        <f>IF($B45="","",COUNTIFS(HandoffAudit[Unit],$B45,HandoffAudit[Completion %],"&gt;=0"))</f>
        <v/>
      </c>
      <c r="E45" s="61" t="str">
        <f>IF($B45="","",IFERROR(AVERAGEIFS(HandoffAudit[Completion %],HandoffAudit[Unit],$B45),""))</f>
        <v/>
      </c>
      <c r="F45" s="34"/>
      <c r="G45" s="59" t="str" cm="1">
        <f t="array" ref="G45">IFERROR(INDEX(_xlfn._xlws.SORT(_xlfn.UNIQUE(_xlfn._xlws.FILTER(HandoffAudit[Shift],HandoffAudit[Shift]&lt;&gt;""))),ROWS(G$42:G45)),"")</f>
        <v/>
      </c>
      <c r="H45" s="63" t="str">
        <f>IF($G45="","",COUNTIFS(HandoffAudit[Shift],$G45,HandoffAudit[Completion %],"&gt;=0"))</f>
        <v/>
      </c>
      <c r="I45" s="61" t="str">
        <f>IF($G45="","",IFERROR(AVERAGEIFS(HandoffAudit[Completion %],HandoffAudit[Shift],$G45),""))</f>
        <v/>
      </c>
      <c r="J45" s="34"/>
    </row>
    <row r="46" spans="1:10" ht="21.95" customHeight="1" x14ac:dyDescent="0.25">
      <c r="A46" s="34"/>
      <c r="B46" s="59" t="str" cm="1">
        <f t="array" ref="B46">IFERROR(INDEX(_xlfn._xlws.SORT(_xlfn.UNIQUE(_xlfn._xlws.FILTER(HandoffAudit[Unit],HandoffAudit[Unit]&lt;&gt;""))),ROWS(B$42:B46)),"")</f>
        <v/>
      </c>
      <c r="C46" s="59"/>
      <c r="D46" s="63" t="str">
        <f>IF($B46="","",COUNTIFS(HandoffAudit[Unit],$B46,HandoffAudit[Completion %],"&gt;=0"))</f>
        <v/>
      </c>
      <c r="E46" s="61" t="str">
        <f>IF($B46="","",IFERROR(AVERAGEIFS(HandoffAudit[Completion %],HandoffAudit[Unit],$B46),""))</f>
        <v/>
      </c>
      <c r="F46" s="34"/>
      <c r="G46" s="59" t="str" cm="1">
        <f t="array" ref="G46">IFERROR(INDEX(_xlfn._xlws.SORT(_xlfn.UNIQUE(_xlfn._xlws.FILTER(HandoffAudit[Shift],HandoffAudit[Shift]&lt;&gt;""))),ROWS(G$42:G46)),"")</f>
        <v/>
      </c>
      <c r="H46" s="63" t="str">
        <f>IF($G46="","",COUNTIFS(HandoffAudit[Shift],$G46,HandoffAudit[Completion %],"&gt;=0"))</f>
        <v/>
      </c>
      <c r="I46" s="61" t="str">
        <f>IF($G46="","",IFERROR(AVERAGEIFS(HandoffAudit[Completion %],HandoffAudit[Shift],$G46),""))</f>
        <v/>
      </c>
      <c r="J46" s="34"/>
    </row>
    <row r="47" spans="1:10" ht="21.95" customHeight="1" x14ac:dyDescent="0.25">
      <c r="A47" s="34"/>
      <c r="B47" s="59" t="str" cm="1">
        <f t="array" ref="B47">IFERROR(INDEX(_xlfn._xlws.SORT(_xlfn.UNIQUE(_xlfn._xlws.FILTER(HandoffAudit[Unit],HandoffAudit[Unit]&lt;&gt;""))),ROWS(B$42:B47)),"")</f>
        <v/>
      </c>
      <c r="C47" s="59"/>
      <c r="D47" s="63" t="str">
        <f>IF($B47="","",COUNTIFS(HandoffAudit[Unit],$B47,HandoffAudit[Completion %],"&gt;=0"))</f>
        <v/>
      </c>
      <c r="E47" s="61" t="str">
        <f>IF($B47="","",IFERROR(AVERAGEIFS(HandoffAudit[Completion %],HandoffAudit[Unit],$B47),""))</f>
        <v/>
      </c>
      <c r="F47" s="34"/>
      <c r="G47" s="59" t="str" cm="1">
        <f t="array" ref="G47">IFERROR(INDEX(_xlfn._xlws.SORT(_xlfn.UNIQUE(_xlfn._xlws.FILTER(HandoffAudit[Shift],HandoffAudit[Shift]&lt;&gt;""))),ROWS(G$42:G47)),"")</f>
        <v/>
      </c>
      <c r="H47" s="63" t="str">
        <f>IF($G47="","",COUNTIFS(HandoffAudit[Shift],$G47,HandoffAudit[Completion %],"&gt;=0"))</f>
        <v/>
      </c>
      <c r="I47" s="61" t="str">
        <f>IF($G47="","",IFERROR(AVERAGEIFS(HandoffAudit[Completion %],HandoffAudit[Shift],$G47),""))</f>
        <v/>
      </c>
      <c r="J47" s="34"/>
    </row>
    <row r="48" spans="1:10" ht="21.95" customHeight="1" x14ac:dyDescent="0.25">
      <c r="A48" s="34"/>
      <c r="B48" s="59" t="str" cm="1">
        <f t="array" ref="B48">IFERROR(INDEX(_xlfn._xlws.SORT(_xlfn.UNIQUE(_xlfn._xlws.FILTER(HandoffAudit[Unit],HandoffAudit[Unit]&lt;&gt;""))),ROWS(B$42:B48)),"")</f>
        <v/>
      </c>
      <c r="C48" s="59"/>
      <c r="D48" s="63" t="str">
        <f>IF($B48="","",COUNTIFS(HandoffAudit[Unit],$B48,HandoffAudit[Completion %],"&gt;=0"))</f>
        <v/>
      </c>
      <c r="E48" s="61" t="str">
        <f>IF($B48="","",IFERROR(AVERAGEIFS(HandoffAudit[Completion %],HandoffAudit[Unit],$B48),""))</f>
        <v/>
      </c>
      <c r="F48" s="34"/>
      <c r="G48" s="34"/>
      <c r="H48" s="34"/>
      <c r="I48" s="34"/>
      <c r="J48" s="34"/>
    </row>
    <row r="49" spans="1:10" ht="21.95" customHeight="1" x14ac:dyDescent="0.25">
      <c r="A49" s="34"/>
      <c r="B49" s="59" t="str" cm="1">
        <f t="array" ref="B49">IFERROR(INDEX(_xlfn._xlws.SORT(_xlfn.UNIQUE(_xlfn._xlws.FILTER(HandoffAudit[Unit],HandoffAudit[Unit]&lt;&gt;""))),ROWS(B$42:B49)),"")</f>
        <v/>
      </c>
      <c r="C49" s="59"/>
      <c r="D49" s="63" t="str">
        <f>IF($B49="","",COUNTIFS(HandoffAudit[Unit],$B49,HandoffAudit[Completion %],"&gt;=0"))</f>
        <v/>
      </c>
      <c r="E49" s="61" t="str">
        <f>IF($B49="","",IFERROR(AVERAGEIFS(HandoffAudit[Completion %],HandoffAudit[Unit],$B49),""))</f>
        <v/>
      </c>
      <c r="F49" s="34"/>
      <c r="G49" s="34"/>
      <c r="H49" s="34"/>
      <c r="I49" s="34"/>
      <c r="J49" s="34"/>
    </row>
    <row r="50" spans="1:10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</row>
    <row r="51" spans="1:10" x14ac:dyDescent="0.25">
      <c r="A51" s="34"/>
      <c r="B51" s="35" t="s">
        <v>98</v>
      </c>
      <c r="C51" s="35"/>
      <c r="D51" s="35"/>
      <c r="E51" s="35"/>
      <c r="F51" s="35"/>
      <c r="G51" s="35"/>
      <c r="H51" s="35"/>
      <c r="I51" s="35"/>
      <c r="J51" s="34"/>
    </row>
    <row r="52" spans="1:10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34"/>
    </row>
    <row r="53" spans="1:10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</row>
    <row r="55" spans="1:10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0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</row>
    <row r="57" spans="1:10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</row>
    <row r="58" spans="1:10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</row>
    <row r="59" spans="1:10" x14ac:dyDescent="0.25">
      <c r="A59" s="34"/>
      <c r="B59" s="34"/>
      <c r="C59" s="34"/>
      <c r="D59" s="34"/>
      <c r="E59" s="34"/>
      <c r="F59" s="34"/>
      <c r="G59" s="34"/>
      <c r="H59" s="34"/>
      <c r="I59" s="34"/>
      <c r="J59" s="34"/>
    </row>
    <row r="60" spans="1:10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</row>
  </sheetData>
  <conditionalFormatting sqref="E42:E49">
    <cfRule type="expression" dxfId="9" priority="6">
      <formula>AND(ISNUMBER(E42),E42&gt;=Target_Completion)</formula>
    </cfRule>
    <cfRule type="expression" dxfId="8" priority="7">
      <formula>AND(ISNUMBER(E42),E42&lt;Target_Completion,E42&gt;=Target_Completion-Watch_Band)</formula>
    </cfRule>
    <cfRule type="expression" dxfId="7" priority="8">
      <formula>AND(ISNUMBER(E42),E42&lt;Target_Completion-Watch_Band)</formula>
    </cfRule>
  </conditionalFormatting>
  <conditionalFormatting sqref="I12:I19">
    <cfRule type="expression" dxfId="6" priority="1">
      <formula>I12="On target"</formula>
    </cfRule>
    <cfRule type="expression" dxfId="5" priority="2">
      <formula>I12="Watch"</formula>
    </cfRule>
    <cfRule type="expression" dxfId="4" priority="3">
      <formula>I12="Action"</formula>
    </cfRule>
    <cfRule type="expression" dxfId="3" priority="4">
      <formula>I12="No data"</formula>
    </cfRule>
  </conditionalFormatting>
  <conditionalFormatting sqref="I42:I47">
    <cfRule type="expression" dxfId="2" priority="9">
      <formula>AND(ISNUMBER(I42),I42&gt;=Target_Completion)</formula>
    </cfRule>
    <cfRule type="expression" dxfId="1" priority="10">
      <formula>AND(ISNUMBER(I42),I42&lt;Target_Completion,I42&gt;=Target_Completion-Watch_Band)</formula>
    </cfRule>
    <cfRule type="expression" dxfId="0" priority="11">
      <formula>AND(ISNUMBER(I42),I42&lt;Target_Completion-Watch_Band)</formula>
    </cfRule>
  </conditionalFormatting>
  <dataValidations count="1">
    <dataValidation type="decimal" allowBlank="1" showInputMessage="1" showErrorMessage="1" sqref="D8 H8" xr:uid="{2DA52849-DF97-46A0-B06C-30AC48ABB2C5}">
      <formula1>0</formula1>
      <formula2>1</formula2>
    </dataValidation>
  </dataValidation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How-To</vt:lpstr>
      <vt:lpstr>SBAR Handoff Form</vt:lpstr>
      <vt:lpstr>Handoff Audit Log</vt:lpstr>
      <vt:lpstr>Dashboard</vt:lpstr>
      <vt:lpstr>Dashboard!Print_Area</vt:lpstr>
      <vt:lpstr>'SBAR Handoff Form'!Print_Area</vt:lpstr>
      <vt:lpstr>'Handoff Audit Log'!Print_Titles</vt:lpstr>
      <vt:lpstr>Target_Completion</vt:lpstr>
      <vt:lpstr>Watch_Band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2026-09-30T03:47:51Z</dcterms:created>
  <dcterms:modified xsi:type="dcterms:W3CDTF">2026-10-08T15:21:16Z</dcterms:modified>
</cp:coreProperties>
</file>