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C59F2013-57FB-4178-B6A7-A74530C87152}" xr6:coauthVersionLast="47" xr6:coauthVersionMax="47" xr10:uidLastSave="{00000000-0000-0000-0000-000000000000}"/>
  <bookViews>
    <workbookView xWindow="4380" yWindow="2115" windowWidth="21600" windowHeight="11475" xr2:uid="{00000000-000D-0000-FFFF-FFFF00000000}"/>
  </bookViews>
  <sheets>
    <sheet name="How-To" sheetId="1" r:id="rId1"/>
    <sheet name="JHA" sheetId="3" r:id="rId2"/>
    <sheet name="Hazard Prompts" sheetId="4" r:id="rId3"/>
    <sheet name="Scales" sheetId="2" r:id="rId4"/>
  </sheets>
  <definedNames>
    <definedName name="Control_Levels">Scales!$C$23:$C$27</definedName>
    <definedName name="High_Limit">Scales!$G$17</definedName>
    <definedName name="Low_Limit">Scales!$G$15</definedName>
    <definedName name="Med_Limit">Scales!$G$16</definedName>
    <definedName name="_xlnm.Print_Area" localSheetId="2">'Hazard Prompts'!$A$1:$G$18</definedName>
    <definedName name="_xlnm.Print_Area" localSheetId="0">'How-To'!$A$1:$F$31</definedName>
    <definedName name="_xlnm.Print_Area" localSheetId="1">JHA!$A$1:$T$37</definedName>
    <definedName name="_xlnm.Print_Titles" localSheetId="2">'Hazard Prompts'!$4:$4</definedName>
    <definedName name="_xlnm.Print_Titles" localSheetId="1">JHA!$8:$9</definedName>
    <definedName name="Review_Months">Scales!$G$19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1" l="1"/>
  <c r="D21" i="1"/>
  <c r="C22" i="1"/>
  <c r="D22" i="1"/>
  <c r="C23" i="1"/>
  <c r="D23" i="1"/>
  <c r="C24" i="1"/>
  <c r="D24" i="1"/>
  <c r="B18" i="4"/>
  <c r="P32" i="3"/>
  <c r="P33" i="3"/>
  <c r="P34" i="3"/>
  <c r="P35" i="3"/>
  <c r="N32" i="3"/>
  <c r="N33" i="3"/>
  <c r="N34" i="3"/>
  <c r="N35" i="3"/>
  <c r="B10" i="3"/>
  <c r="R3" i="3" s="1"/>
  <c r="H10" i="3"/>
  <c r="I10" i="3"/>
  <c r="R6" i="3" s="1"/>
  <c r="N10" i="3"/>
  <c r="R5" i="3" s="1"/>
  <c r="S5" i="3" s="1"/>
  <c r="O10" i="3"/>
  <c r="S10" i="3"/>
  <c r="B11" i="3"/>
  <c r="H11" i="3"/>
  <c r="I11" i="3"/>
  <c r="N11" i="3"/>
  <c r="O11" i="3"/>
  <c r="S11" i="3"/>
  <c r="B12" i="3"/>
  <c r="H12" i="3"/>
  <c r="I12" i="3"/>
  <c r="N12" i="3"/>
  <c r="O12" i="3" s="1"/>
  <c r="S12" i="3"/>
  <c r="B13" i="3"/>
  <c r="H13" i="3"/>
  <c r="I13" i="3"/>
  <c r="N13" i="3"/>
  <c r="O13" i="3"/>
  <c r="S13" i="3"/>
  <c r="B14" i="3"/>
  <c r="H14" i="3"/>
  <c r="I14" i="3"/>
  <c r="N14" i="3"/>
  <c r="B15" i="3"/>
  <c r="H15" i="3"/>
  <c r="I15" i="3"/>
  <c r="N15" i="3"/>
  <c r="O15" i="3"/>
  <c r="S15" i="3"/>
  <c r="B16" i="3"/>
  <c r="H16" i="3"/>
  <c r="I16" i="3"/>
  <c r="N16" i="3"/>
  <c r="O16" i="3" s="1"/>
  <c r="S16" i="3"/>
  <c r="B17" i="3"/>
  <c r="H17" i="3"/>
  <c r="I17" i="3" s="1"/>
  <c r="N17" i="3"/>
  <c r="O17" i="3"/>
  <c r="S17" i="3"/>
  <c r="B18" i="3"/>
  <c r="H18" i="3"/>
  <c r="I18" i="3" s="1"/>
  <c r="N18" i="3"/>
  <c r="O18" i="3" s="1"/>
  <c r="S18" i="3"/>
  <c r="B19" i="3"/>
  <c r="H19" i="3"/>
  <c r="I19" i="3" s="1"/>
  <c r="N19" i="3"/>
  <c r="O19" i="3"/>
  <c r="S19" i="3"/>
  <c r="B20" i="3"/>
  <c r="H20" i="3"/>
  <c r="I20" i="3" s="1"/>
  <c r="N20" i="3"/>
  <c r="O20" i="3"/>
  <c r="S20" i="3"/>
  <c r="B21" i="3"/>
  <c r="H21" i="3"/>
  <c r="I21" i="3"/>
  <c r="N21" i="3"/>
  <c r="O21" i="3" s="1"/>
  <c r="S21" i="3"/>
  <c r="B22" i="3"/>
  <c r="H22" i="3"/>
  <c r="I22" i="3" s="1"/>
  <c r="N22" i="3"/>
  <c r="O22" i="3" s="1"/>
  <c r="S22" i="3"/>
  <c r="B23" i="3"/>
  <c r="H23" i="3"/>
  <c r="I23" i="3" s="1"/>
  <c r="N23" i="3"/>
  <c r="O23" i="3" s="1"/>
  <c r="S23" i="3"/>
  <c r="B24" i="3"/>
  <c r="H24" i="3"/>
  <c r="I24" i="3" s="1"/>
  <c r="N24" i="3"/>
  <c r="O24" i="3" s="1"/>
  <c r="S24" i="3"/>
  <c r="B25" i="3"/>
  <c r="H25" i="3"/>
  <c r="I25" i="3" s="1"/>
  <c r="N25" i="3"/>
  <c r="O25" i="3" s="1"/>
  <c r="S25" i="3"/>
  <c r="B26" i="3"/>
  <c r="H26" i="3"/>
  <c r="I26" i="3" s="1"/>
  <c r="N26" i="3"/>
  <c r="O26" i="3" s="1"/>
  <c r="S26" i="3"/>
  <c r="B27" i="3"/>
  <c r="H27" i="3"/>
  <c r="I27" i="3" s="1"/>
  <c r="N27" i="3"/>
  <c r="O27" i="3" s="1"/>
  <c r="S27" i="3"/>
  <c r="B28" i="3"/>
  <c r="H28" i="3"/>
  <c r="I28" i="3" s="1"/>
  <c r="N28" i="3"/>
  <c r="O28" i="3" s="1"/>
  <c r="S28" i="3"/>
  <c r="B29" i="3"/>
  <c r="H29" i="3"/>
  <c r="I29" i="3" s="1"/>
  <c r="N29" i="3"/>
  <c r="O29" i="3" s="1"/>
  <c r="S29" i="3"/>
  <c r="M6" i="3"/>
  <c r="G18" i="2"/>
  <c r="D15" i="2"/>
  <c r="D16" i="2"/>
  <c r="D17" i="2"/>
  <c r="D18" i="2"/>
  <c r="G11" i="2"/>
  <c r="H11" i="2"/>
  <c r="I11" i="2"/>
  <c r="J11" i="2"/>
  <c r="K11" i="2"/>
  <c r="L6" i="2"/>
  <c r="L7" i="2"/>
  <c r="L8" i="2"/>
  <c r="L9" i="2"/>
  <c r="L10" i="2"/>
  <c r="G6" i="2"/>
  <c r="H6" i="2"/>
  <c r="I6" i="2"/>
  <c r="J6" i="2"/>
  <c r="K6" i="2"/>
  <c r="G7" i="2"/>
  <c r="H7" i="2"/>
  <c r="I7" i="2"/>
  <c r="J7" i="2"/>
  <c r="K7" i="2"/>
  <c r="G8" i="2"/>
  <c r="H8" i="2"/>
  <c r="I8" i="2"/>
  <c r="J8" i="2"/>
  <c r="K8" i="2"/>
  <c r="G9" i="2"/>
  <c r="H9" i="2"/>
  <c r="I9" i="2"/>
  <c r="J9" i="2"/>
  <c r="K9" i="2"/>
  <c r="G10" i="2"/>
  <c r="H10" i="2"/>
  <c r="I10" i="2"/>
  <c r="J10" i="2"/>
  <c r="K10" i="2"/>
  <c r="F6" i="2"/>
  <c r="F7" i="2"/>
  <c r="F8" i="2"/>
  <c r="F9" i="2"/>
  <c r="F10" i="2"/>
  <c r="G5" i="2"/>
  <c r="H5" i="2"/>
  <c r="I5" i="2"/>
  <c r="J5" i="2"/>
  <c r="K5" i="2"/>
  <c r="B7" i="3" l="1"/>
  <c r="R4" i="3"/>
  <c r="S4" i="3" s="1"/>
  <c r="O14" i="3"/>
  <c r="S6" i="3" s="1"/>
  <c r="S14" i="3"/>
  <c r="S3" i="3" s="1"/>
</calcChain>
</file>

<file path=xl/sharedStrings.xml><?xml version="1.0" encoding="utf-8"?>
<sst xmlns="http://schemas.openxmlformats.org/spreadsheetml/2006/main" count="241" uniqueCount="215">
  <si>
    <t>Educational template. It supports an organization's safety planning and records. It is not legal, regulatory, or professional safety advice and does not replace your organization's safety program, applicable laws and standards, or qualified safety professionals.</t>
  </si>
  <si>
    <t>Score</t>
  </si>
  <si>
    <t>Severity: worst credible harm</t>
  </si>
  <si>
    <t>Likelihood: how often it could happen</t>
  </si>
  <si>
    <t>Minor: first aid only</t>
  </si>
  <si>
    <t>Rare: not expected to happen</t>
  </si>
  <si>
    <t>Moderate: medical treatment, no lost time</t>
  </si>
  <si>
    <t>Unlikely: could happen but not expected</t>
  </si>
  <si>
    <t>Serious: lost time or restricted work</t>
  </si>
  <si>
    <t>Possible: could happen at some time</t>
  </si>
  <si>
    <t>Major: permanent injury or illness</t>
  </si>
  <si>
    <t>Likely: will probably happen</t>
  </si>
  <si>
    <t>Catastrophic: fatality or multiple serious injuries</t>
  </si>
  <si>
    <t>Almost certain: expected to happen</t>
  </si>
  <si>
    <t>JOB HAZARD ANALYSIS</t>
  </si>
  <si>
    <t>Job or task</t>
  </si>
  <si>
    <t>Loading the 25 kg part into the press</t>
  </si>
  <si>
    <t>Riverside Plant, press line</t>
  </si>
  <si>
    <t>Date</t>
  </si>
  <si>
    <t>Analysis team</t>
  </si>
  <si>
    <t>Operator, supervisor, safety coordinator</t>
  </si>
  <si>
    <t>Required PPE</t>
  </si>
  <si>
    <t>Safety glasses, safety shoes</t>
  </si>
  <si>
    <t>Step</t>
  </si>
  <si>
    <t>Job step (what is done)</t>
  </si>
  <si>
    <t>Hazard</t>
  </si>
  <si>
    <t>Harm that could result</t>
  </si>
  <si>
    <t>Severity (1-5)</t>
  </si>
  <si>
    <t>Likelihood (1-5)</t>
  </si>
  <si>
    <t>Risk</t>
  </si>
  <si>
    <t>Band</t>
  </si>
  <si>
    <t>Control level</t>
  </si>
  <si>
    <t>Residual severity</t>
  </si>
  <si>
    <t>Residual likelihood</t>
  </si>
  <si>
    <t>Residual risk</t>
  </si>
  <si>
    <t>Residual band</t>
  </si>
  <si>
    <t>Responsible</t>
  </si>
  <si>
    <t>Lift the part (25 kg) from the pallet to the cart</t>
  </si>
  <si>
    <t>Awkward lift of a heavy part</t>
  </si>
  <si>
    <t>Back and shoulder strain</t>
  </si>
  <si>
    <t>Vacuum lift assist at the pallet station</t>
  </si>
  <si>
    <t>Engineering</t>
  </si>
  <si>
    <t>Supervisor</t>
  </si>
  <si>
    <t>Push the cart to the press</t>
  </si>
  <si>
    <t>Cart strikes a person or foot</t>
  </si>
  <si>
    <t>Crush or impact injury</t>
  </si>
  <si>
    <t>Marked pedestrian aisle, speed limit, and a cart with a guarded wheel</t>
  </si>
  <si>
    <t>Load the part into the press fixture</t>
  </si>
  <si>
    <t>Hand caught in the die area as the press closes</t>
  </si>
  <si>
    <t>Crushing injury or amputation</t>
  </si>
  <si>
    <t>Light curtain and two-hand control on the press</t>
  </si>
  <si>
    <t>Start the press cycle</t>
  </si>
  <si>
    <t>Unexpected cycle or stored energy during adjustment</t>
  </si>
  <si>
    <t>Crushing injury</t>
  </si>
  <si>
    <t>Lockout procedure for adjustment and die changes, with a verified zero-energy check</t>
  </si>
  <si>
    <t>Administrative</t>
  </si>
  <si>
    <t>Remove the finished part</t>
  </si>
  <si>
    <t>Sharp burrs on the edge</t>
  </si>
  <si>
    <t>Cut or laceration</t>
  </si>
  <si>
    <t>Deburr at the source in the previous operation; cut-resistant gloves as backup</t>
  </si>
  <si>
    <t>Elimination</t>
  </si>
  <si>
    <t>Clear a jam in the die</t>
  </si>
  <si>
    <t>Reaching into the die with hands</t>
  </si>
  <si>
    <t>Hand tools and lockout before any reach into the die; jam-clearing procedure</t>
  </si>
  <si>
    <t>Highest initial risk</t>
  </si>
  <si>
    <t>Highest residual risk</t>
  </si>
  <si>
    <t>HAZARD PROMPTS</t>
  </si>
  <si>
    <t>Category</t>
  </si>
  <si>
    <t>Prompt questions</t>
  </si>
  <si>
    <t>Contact and caught-in</t>
  </si>
  <si>
    <t>Can a hand, finger, hair, or clothing be caught, pinched, drawn in, or crushed by moving parts?</t>
  </si>
  <si>
    <t>Struck by or against</t>
  </si>
  <si>
    <t>Can a person be hit by a moving or falling object, vehicle, or cart, or strike something fixed?</t>
  </si>
  <si>
    <t>Falls</t>
  </si>
  <si>
    <t>Is there a fall from height, a slip, or a trip? Are surfaces wet, uneven, or cluttered?</t>
  </si>
  <si>
    <t>Overexertion and ergonomics</t>
  </si>
  <si>
    <t>Is anything heavy, awkward, repetitive, or done in a bad posture or for a long time?</t>
  </si>
  <si>
    <t>Energy</t>
  </si>
  <si>
    <t>Can stored or unexpected energy be released: electrical, hydraulic, pneumatic, gravity, thermal, or chemical?</t>
  </si>
  <si>
    <t>Exposure to substances</t>
  </si>
  <si>
    <t>Are fumes, dust, vapors, liquids, or biological agents present? Is ventilation adequate?</t>
  </si>
  <si>
    <t>Noise, heat, and cold</t>
  </si>
  <si>
    <t>Are noise, vibration, extreme temperature, or radiation present?</t>
  </si>
  <si>
    <t>Sharp edges and hot surfaces</t>
  </si>
  <si>
    <t>Can anyone be cut, punctured, burned, or scalded?</t>
  </si>
  <si>
    <t>Fire and explosion</t>
  </si>
  <si>
    <t>Are flammable materials or ignition sources present?</t>
  </si>
  <si>
    <t>Human factors</t>
  </si>
  <si>
    <t>Could fatigue, time pressure, distraction, poor lighting, or unclear instructions lead to error?</t>
  </si>
  <si>
    <t>Other people and the environment</t>
  </si>
  <si>
    <t>Do other workers, visitors, vehicles, or weather affect this job?</t>
  </si>
  <si>
    <t>Non-routine events</t>
  </si>
  <si>
    <t>What happens during a jam, a breakdown, a spill, a power loss, or an emergency?</t>
  </si>
  <si>
    <t>SCORING SCALES, RISK MATRIX AND BANDS</t>
  </si>
  <si>
    <t>‹ How-To</t>
  </si>
  <si>
    <t>Severity and likelihood are scored 1 to 5. Risk = severity × likelihood (1 to 25). Agree the scales as a team, with examples for your site, and edit them to match.</t>
  </si>
  <si>
    <t>1  SEVERITY AND LIKELIHOOD SCALES</t>
  </si>
  <si>
    <t>2  RISK MATRIX (SEVERITY × LIKELIHOOD)</t>
  </si>
  <si>
    <t>Severity ↓   Likelihood →</t>
  </si>
  <si>
    <t>Likelihood</t>
  </si>
  <si>
    <t>3  RISK BANDS AND REQUIRED RESPONSE</t>
  </si>
  <si>
    <t>4  BAND LIMITS AND REVIEW INTERVAL (EDIT THE YELLOW CELLS)</t>
  </si>
  <si>
    <t>Required response</t>
  </si>
  <si>
    <t>Score range</t>
  </si>
  <si>
    <t>Setting</t>
  </si>
  <si>
    <t>Value</t>
  </si>
  <si>
    <t>Low</t>
  </si>
  <si>
    <t>Acceptable. Manage with routine procedures.</t>
  </si>
  <si>
    <t>Medium</t>
  </si>
  <si>
    <t>Tolerable with controls in place. Reduce further where practicable.</t>
  </si>
  <si>
    <t>High</t>
  </si>
  <si>
    <t>Do not proceed until the risk is controlled further.</t>
  </si>
  <si>
    <t>Extreme</t>
  </si>
  <si>
    <t>Stop. Eliminate or substantially reduce the risk before starting.</t>
  </si>
  <si>
    <t>Low: highest score</t>
  </si>
  <si>
    <t>Medium: highest score</t>
  </si>
  <si>
    <t>High: highest score</t>
  </si>
  <si>
    <t>Review interval (months)</t>
  </si>
  <si>
    <t>Highest risk score still rated Low</t>
  </si>
  <si>
    <t>Highest risk score still rated Medium</t>
  </si>
  <si>
    <t>Highest risk score still rated High</t>
  </si>
  <si>
    <t>Any score above the High limit</t>
  </si>
  <si>
    <t>Sets 'Next review due' on the JHA sheet</t>
  </si>
  <si>
    <t>5  HIERARCHY OF CONTROLS (MOST TO LEAST EFFECTIVE)</t>
  </si>
  <si>
    <t>Rank</t>
  </si>
  <si>
    <t>What it means</t>
  </si>
  <si>
    <t>Remove the hazard entirely, e.g. deburr at source so no sharp edge remains.</t>
  </si>
  <si>
    <t>Substitution</t>
  </si>
  <si>
    <t>Replace with something less hazardous, e.g. a lighter part or a safer material.</t>
  </si>
  <si>
    <t>Isolate people from the hazard: guards, light curtains, lift assists, ventilation.</t>
  </si>
  <si>
    <t>Change how the work is done: procedures, training, signage, lockout, job rotation.</t>
  </si>
  <si>
    <t>PPE</t>
  </si>
  <si>
    <t>Protect the worker with equipment. The last line of defence: gloves, glasses, respirators.</t>
  </si>
  <si>
    <t>These control level names feed the dropdown on the JHA sheet.</t>
  </si>
  <si>
    <t>One row per job step. Yellow cells are inputs; grey cells calculate. The example rows are placeholders: overwrite them.</t>
  </si>
  <si>
    <t>Area / location</t>
  </si>
  <si>
    <t>Job reference</t>
  </si>
  <si>
    <t>Revision</t>
  </si>
  <si>
    <t>Date of analysis</t>
  </si>
  <si>
    <t>Next review due</t>
  </si>
  <si>
    <t>JHA-001</t>
  </si>
  <si>
    <t>Steps | checks to review</t>
  </si>
  <si>
    <t>JOB STEP AND HAZARD</t>
  </si>
  <si>
    <t>INITIAL RISK (EXISTING CONTROLS)</t>
  </si>
  <si>
    <t>CONTROLS</t>
  </si>
  <si>
    <t>RESIDUAL RISK (AFTER CONTROLS)</t>
  </si>
  <si>
    <t>ACTION AND REVIEW</t>
  </si>
  <si>
    <t>Controls (existing and planned)</t>
  </si>
  <si>
    <t>Due date</t>
  </si>
  <si>
    <t>Status</t>
  </si>
  <si>
    <t>Check</t>
  </si>
  <si>
    <t>Complete</t>
  </si>
  <si>
    <t>In progress</t>
  </si>
  <si>
    <t>SIGN-OFF</t>
  </si>
  <si>
    <t>RISK BANDS</t>
  </si>
  <si>
    <t>Role</t>
  </si>
  <si>
    <t>Name</t>
  </si>
  <si>
    <t>Signature</t>
  </si>
  <si>
    <t>Prepared by</t>
  </si>
  <si>
    <t>Reviewed by (supervisor)</t>
  </si>
  <si>
    <t>Approved by</t>
  </si>
  <si>
    <t>Use these to check each job step for hazards you might have missed. Tick off each category as you work through the job.</t>
  </si>
  <si>
    <t>Controls to consider</t>
  </si>
  <si>
    <t>Checked?</t>
  </si>
  <si>
    <t>Notes or step reference</t>
  </si>
  <si>
    <t>Fixed or interlocked guards, light curtains, two-hand controls, lockout before access.</t>
  </si>
  <si>
    <t>Separate pedestrians from vehicles, speed limits, barriers, secured loads, exclusion zones.</t>
  </si>
  <si>
    <t>Guardrails, covers, anti-slip surfaces, housekeeping, drainage; fall arrest as a last resort.</t>
  </si>
  <si>
    <t>Lift assists, carts, lighter loads, workstation height, job rotation, rest breaks.</t>
  </si>
  <si>
    <t>Lockout and tagout, bleed-down, blocking, a verified zero-energy check, electrical isolation.</t>
  </si>
  <si>
    <t>Substitute materials, local exhaust ventilation, enclosure, safety data sheets, air monitoring.</t>
  </si>
  <si>
    <t>Quieter equipment, enclosures, shade or cooling, work-rest cycles, hearing protection.</t>
  </si>
  <si>
    <t>Deburr or guard, insulate, allow cool-down time, cut- or heat-resistant gloves.</t>
  </si>
  <si>
    <t>Remove ignition sources, bonding and grounding, ventilation, safe storage, hot-work permits.</t>
  </si>
  <si>
    <t>Clear instructions, good lighting, realistic pace, error-proof design, training, breaks.</t>
  </si>
  <si>
    <t>Barriers and signage, permit systems, contractor coordination, weather plan.</t>
  </si>
  <si>
    <t>Written jam, spill, and emergency procedures, emergency stops, spill kits, drills.</t>
  </si>
  <si>
    <t>JOB HAZARD ANALYSIS WORKSHEET</t>
  </si>
  <si>
    <t>How to use this workbook</t>
  </si>
  <si>
    <t>WHAT THIS WORKBOOK DOES</t>
  </si>
  <si>
    <t>A printable worksheet for a job hazard analysis: break a job into steps, find the hazards in each, score the risk before and after the controls, and record who is responsible. The JHA sheet works out the risk bands and gives a proceed or do-not-proceed decision.</t>
  </si>
  <si>
    <t>HOW TO COMPLETE A JHA</t>
  </si>
  <si>
    <t>#</t>
  </si>
  <si>
    <t>Task</t>
  </si>
  <si>
    <t>What to do</t>
  </si>
  <si>
    <t>Go to</t>
  </si>
  <si>
    <t>Set up the header</t>
  </si>
  <si>
    <t>Enter the job, area, team, required PPE, job reference, revision, and date. The next review date calculates from the review interval on the Scales sheet.</t>
  </si>
  <si>
    <t>List the job steps</t>
  </si>
  <si>
    <t>List the steps in order: what is done, not how. Usually five to twelve steps.</t>
  </si>
  <si>
    <t>Find the hazards</t>
  </si>
  <si>
    <t>For each step, record the hazard and the harm it could cause. Use the Hazard Prompts sheet to check you have not missed a category.</t>
  </si>
  <si>
    <t>Score the initial risk</t>
  </si>
  <si>
    <t>Score severity and likelihood from 1 to 5 with the controls that exist now. Risk and band calculate. Scales and band limits are on the Scales sheet.</t>
  </si>
  <si>
    <t>Add controls and rescore</t>
  </si>
  <si>
    <t>Record the controls and the hierarchy of controls level, then score the residual severity and likelihood. Look for elimination, substitution, and engineering controls first.</t>
  </si>
  <si>
    <t>Assign actions and sign off</t>
  </si>
  <si>
    <t>Name who is responsible, set due dates, and track status. Check the decision banner at the top, then sign off at the bottom of the sheet.</t>
  </si>
  <si>
    <t>Review and brief</t>
  </si>
  <si>
    <t>Review the worksheet with the people who do the job and brief them on it. Review it again when the job, equipment, or materials change, and after any incident.</t>
  </si>
  <si>
    <t>JHA sheet ›</t>
  </si>
  <si>
    <t>Hazard Prompts sheet ›</t>
  </si>
  <si>
    <t>Scales sheet ›</t>
  </si>
  <si>
    <t>READING THE WORKSHEET</t>
  </si>
  <si>
    <t>Cell style</t>
  </si>
  <si>
    <t>Meaning</t>
  </si>
  <si>
    <t>Input</t>
  </si>
  <si>
    <t>You enter this. Yellow cells are inputs.</t>
  </si>
  <si>
    <t>Calculated</t>
  </si>
  <si>
    <t>A formula works this out. Do not overwrite grey cells.</t>
  </si>
  <si>
    <t>IMPORTANT NOTES</t>
  </si>
  <si>
    <t>The example (loading a 25 kg part into a press) is a placeholder from an illustrative plant, showing how the formulas work. Overwrite it.</t>
  </si>
  <si>
    <t>A job with a residual risk of High or Extreme should not proceed until it is controlled further.</t>
  </si>
  <si>
    <t>The JHA sheet has 20 step rows. For more steps, copy an entire step row and insert the copied cells above row 29, so the totals and decision include it.</t>
  </si>
  <si>
    <t>High/Extreme: pre | post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</si>
</sst>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5" x14ac:knownFonts="1">
    <font>
      <sz val="11"/>
      <color theme="1"/>
      <name val="Calibri"/>
      <family val="2"/>
      <scheme val="minor"/>
    </font>
    <font>
      <sz val="10"/>
      <color rgb="FF000000"/>
      <name val="Calibri"/>
      <scheme val="minor"/>
    </font>
    <font>
      <b/>
      <sz val="10"/>
      <color rgb="FFFFFFFF"/>
      <name val="Calibri"/>
      <scheme val="minor"/>
    </font>
    <font>
      <b/>
      <sz val="18"/>
      <color rgb="FFFFFFFF"/>
      <name val="Calibri"/>
      <scheme val="minor"/>
    </font>
    <font>
      <u/>
      <sz val="11"/>
      <color theme="10"/>
      <name val="Calibri"/>
      <family val="2"/>
      <scheme val="minor"/>
    </font>
    <font>
      <u/>
      <sz val="10"/>
      <color rgb="FFFFFFFF"/>
      <name val="Calibri"/>
      <family val="2"/>
      <scheme val="minor"/>
    </font>
    <font>
      <i/>
      <sz val="10"/>
      <color rgb="FF4D5B6B"/>
      <name val="Calibri"/>
      <scheme val="minor"/>
    </font>
    <font>
      <b/>
      <sz val="10"/>
      <color rgb="FF000000"/>
      <name val="Calibri"/>
      <scheme val="minor"/>
    </font>
    <font>
      <b/>
      <sz val="11"/>
      <color rgb="FF153F8A"/>
      <name val="Calibri"/>
      <scheme val="minor"/>
    </font>
    <font>
      <b/>
      <sz val="12"/>
      <color rgb="FF000000"/>
      <name val="Calibri"/>
      <scheme val="minor"/>
    </font>
    <font>
      <i/>
      <sz val="9"/>
      <color rgb="FF4D5B6B"/>
      <name val="Calibri"/>
      <scheme val="minor"/>
    </font>
    <font>
      <sz val="10"/>
      <color rgb="FF0000FF"/>
      <name val="Calibri"/>
      <scheme val="minor"/>
    </font>
    <font>
      <b/>
      <sz val="10"/>
      <color rgb="FF0000FF"/>
      <name val="Calibri"/>
      <scheme val="minor"/>
    </font>
    <font>
      <b/>
      <sz val="20"/>
      <color rgb="FFFFFFFF"/>
      <name val="Calibri"/>
      <scheme val="minor"/>
    </font>
    <font>
      <b/>
      <sz val="11"/>
      <color rgb="FF4D5B6B"/>
      <name val="Calibri"/>
      <family val="2"/>
      <scheme val="minor"/>
    </font>
    <font>
      <b/>
      <sz val="12"/>
      <color rgb="FF4D5B6B"/>
      <name val="Calibri"/>
      <scheme val="minor"/>
    </font>
    <font>
      <b/>
      <sz val="9"/>
      <color rgb="FFFFFFFF"/>
      <name val="Calibri"/>
      <scheme val="minor"/>
    </font>
    <font>
      <b/>
      <sz val="11"/>
      <color rgb="FFFFFFFF"/>
      <name val="Calibri"/>
      <family val="2"/>
      <scheme val="minor"/>
    </font>
    <font>
      <b/>
      <sz val="11"/>
      <color rgb="FF000000"/>
      <name val="Calibri"/>
      <family val="2"/>
      <scheme val="minor"/>
    </font>
    <font>
      <sz val="9"/>
      <color theme="1"/>
      <name val="Calibri"/>
      <family val="2"/>
      <scheme val="minor"/>
    </font>
    <font>
      <b/>
      <sz val="10"/>
      <color rgb="FF4D5B6B"/>
      <name val="Calibri"/>
      <scheme val="minor"/>
    </font>
    <font>
      <b/>
      <sz val="22"/>
      <color rgb="FFFFFFFF"/>
      <name val="Calibri"/>
      <scheme val="minor"/>
    </font>
    <font>
      <i/>
      <sz val="11"/>
      <color rgb="FF4D5B6B"/>
      <name val="Calibri"/>
      <scheme val="minor"/>
    </font>
    <font>
      <u/>
      <sz val="11"/>
      <color rgb="FF0B5CAD"/>
      <name val="Calibri"/>
      <family val="2"/>
      <scheme val="minor"/>
    </font>
    <font>
      <i/>
      <sz val="9"/>
      <color rgb="FF4D5B6B"/>
      <name val="Calibri"/>
      <family val="2"/>
      <scheme val="minor"/>
    </font>
  </fonts>
  <fills count="11">
    <fill>
      <patternFill patternType="none"/>
    </fill>
    <fill>
      <patternFill patternType="gray125"/>
    </fill>
    <fill>
      <patternFill patternType="solid">
        <fgColor rgb="FF153F8A"/>
        <bgColor indexed="64"/>
      </patternFill>
    </fill>
    <fill>
      <patternFill patternType="solid">
        <fgColor rgb="FFF2F4F7"/>
        <bgColor indexed="64"/>
      </patternFill>
    </fill>
    <fill>
      <patternFill patternType="solid">
        <fgColor rgb="FFFFF9E5"/>
        <bgColor indexed="64"/>
      </patternFill>
    </fill>
    <fill>
      <patternFill patternType="solid">
        <fgColor rgb="FFCFEBD5"/>
        <bgColor indexed="64"/>
      </patternFill>
    </fill>
    <fill>
      <patternFill patternType="solid">
        <fgColor rgb="FFFCE7B0"/>
        <bgColor indexed="64"/>
      </patternFill>
    </fill>
    <fill>
      <patternFill patternType="solid">
        <fgColor rgb="FFF9C9A8"/>
        <bgColor indexed="64"/>
      </patternFill>
    </fill>
    <fill>
      <patternFill patternType="solid">
        <fgColor rgb="FFD9534F"/>
        <bgColor indexed="64"/>
      </patternFill>
    </fill>
    <fill>
      <patternFill patternType="solid">
        <fgColor rgb="FFE9EDF3"/>
        <bgColor indexed="64"/>
      </patternFill>
    </fill>
    <fill>
      <patternFill patternType="solid">
        <fgColor rgb="FF0F2F66"/>
        <bgColor indexed="64"/>
      </patternFill>
    </fill>
  </fills>
  <borders count="11">
    <border>
      <left/>
      <right/>
      <top/>
      <bottom/>
      <diagonal/>
    </border>
    <border>
      <left style="thin">
        <color rgb="FFC5CDD8"/>
      </left>
      <right style="thin">
        <color rgb="FFC5CDD8"/>
      </right>
      <top style="thin">
        <color rgb="FFC5CDD8"/>
      </top>
      <bottom style="thin">
        <color rgb="FFC5CDD8"/>
      </bottom>
      <diagonal/>
    </border>
    <border>
      <left/>
      <right/>
      <top style="thin">
        <color rgb="FFC5CDD8"/>
      </top>
      <bottom style="thin">
        <color rgb="FFC5CDD8"/>
      </bottom>
      <diagonal/>
    </border>
    <border>
      <left/>
      <right style="thin">
        <color rgb="FFC5CDD8"/>
      </right>
      <top style="thin">
        <color rgb="FFC5CDD8"/>
      </top>
      <bottom style="thin">
        <color rgb="FFC5CDD8"/>
      </bottom>
      <diagonal/>
    </border>
    <border>
      <left/>
      <right/>
      <top/>
      <bottom style="medium">
        <color rgb="FF153F8A"/>
      </bottom>
      <diagonal/>
    </border>
    <border>
      <left/>
      <right/>
      <top style="medium">
        <color rgb="FF153F8A"/>
      </top>
      <bottom/>
      <diagonal/>
    </border>
    <border>
      <left style="thin">
        <color rgb="FFC5CDD8"/>
      </left>
      <right/>
      <top style="thin">
        <color rgb="FFC5CDD8"/>
      </top>
      <bottom style="thin">
        <color rgb="FFC5CDD8"/>
      </bottom>
      <diagonal/>
    </border>
    <border>
      <left style="thin">
        <color rgb="FFC5CDD8"/>
      </left>
      <right/>
      <top style="thin">
        <color rgb="FFC5CDD8"/>
      </top>
      <bottom/>
      <diagonal/>
    </border>
    <border>
      <left style="thin">
        <color rgb="FFC5CDD8"/>
      </left>
      <right style="thin">
        <color rgb="FFC5CDD8"/>
      </right>
      <top style="thin">
        <color rgb="FFC5CDD8"/>
      </top>
      <bottom/>
      <diagonal/>
    </border>
    <border>
      <left style="medium">
        <color rgb="FFFFFFFF"/>
      </left>
      <right/>
      <top/>
      <bottom/>
      <diagonal/>
    </border>
    <border>
      <left style="thin">
        <color rgb="FF8896A8"/>
      </left>
      <right style="thin">
        <color rgb="FFC5CDD8"/>
      </right>
      <top style="thin">
        <color rgb="FFC5CDD8"/>
      </top>
      <bottom style="thin">
        <color rgb="FFC5CDD8"/>
      </bottom>
      <diagonal/>
    </border>
  </borders>
  <cellStyleXfs count="2">
    <xf numFmtId="0" fontId="0" fillId="0" borderId="0"/>
    <xf numFmtId="0" fontId="4" fillId="0" borderId="0" applyNumberFormat="0" applyFill="0" applyBorder="0" applyAlignment="0" applyProtection="0"/>
  </cellStyleXfs>
  <cellXfs count="85">
    <xf numFmtId="0" fontId="0" fillId="0" borderId="0" xfId="0"/>
    <xf numFmtId="0" fontId="1" fillId="0" borderId="0" xfId="0" applyFont="1" applyAlignment="1">
      <alignment vertical="center"/>
    </xf>
    <xf numFmtId="0" fontId="3" fillId="2" borderId="0" xfId="0" applyFont="1" applyFill="1" applyAlignment="1">
      <alignment vertical="center"/>
    </xf>
    <xf numFmtId="0" fontId="5" fillId="2" borderId="0" xfId="1" applyFont="1" applyFill="1" applyAlignment="1">
      <alignment horizontal="right" vertical="center"/>
    </xf>
    <xf numFmtId="0" fontId="6" fillId="0" borderId="0" xfId="0" applyFont="1" applyAlignment="1">
      <alignment vertical="center"/>
    </xf>
    <xf numFmtId="0" fontId="8" fillId="0" borderId="4" xfId="0" applyFont="1" applyBorder="1" applyAlignment="1">
      <alignment vertical="center"/>
    </xf>
    <xf numFmtId="0" fontId="8" fillId="0" borderId="0" xfId="0" applyFont="1" applyAlignment="1">
      <alignment vertical="center"/>
    </xf>
    <xf numFmtId="0" fontId="2" fillId="2"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1" fillId="4" borderId="1" xfId="0" applyFont="1" applyFill="1" applyBorder="1" applyAlignment="1">
      <alignment vertical="center" wrapText="1"/>
    </xf>
    <xf numFmtId="0" fontId="10" fillId="0" borderId="0" xfId="0" applyFont="1" applyAlignment="1">
      <alignment vertical="center"/>
    </xf>
    <xf numFmtId="0" fontId="10" fillId="0" borderId="0" xfId="0" applyFont="1" applyAlignment="1">
      <alignment horizontal="right" vertical="center"/>
    </xf>
    <xf numFmtId="0" fontId="10" fillId="0" borderId="0" xfId="0" applyFont="1" applyAlignment="1">
      <alignment horizontal="center" vertical="center" wrapText="1"/>
    </xf>
    <xf numFmtId="0" fontId="9" fillId="0" borderId="1" xfId="0" applyFont="1" applyBorder="1" applyAlignment="1">
      <alignment horizontal="center" vertical="center"/>
    </xf>
    <xf numFmtId="0" fontId="7" fillId="5" borderId="1" xfId="0" applyFont="1" applyFill="1" applyBorder="1" applyAlignment="1">
      <alignment horizontal="center" vertical="center"/>
    </xf>
    <xf numFmtId="0" fontId="1" fillId="3"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7" borderId="1" xfId="0" applyFont="1" applyFill="1" applyBorder="1" applyAlignment="1">
      <alignment horizontal="center" vertical="center"/>
    </xf>
    <xf numFmtId="0" fontId="2" fillId="8" borderId="1" xfId="0" applyFont="1" applyFill="1" applyBorder="1" applyAlignment="1">
      <alignment horizontal="center" vertical="center"/>
    </xf>
    <xf numFmtId="0" fontId="7" fillId="3" borderId="3" xfId="0" applyFont="1" applyFill="1" applyBorder="1" applyAlignment="1">
      <alignment horizontal="center" vertical="center"/>
    </xf>
    <xf numFmtId="0" fontId="1" fillId="0" borderId="1" xfId="0" applyFont="1" applyBorder="1" applyAlignment="1">
      <alignment vertical="center"/>
    </xf>
    <xf numFmtId="0" fontId="12" fillId="4" borderId="1" xfId="0" applyFont="1" applyFill="1" applyBorder="1" applyAlignment="1">
      <alignment horizontal="center" vertical="center"/>
    </xf>
    <xf numFmtId="0" fontId="7" fillId="3" borderId="1" xfId="0" applyFont="1" applyFill="1" applyBorder="1" applyAlignment="1">
      <alignment vertical="center"/>
    </xf>
    <xf numFmtId="0" fontId="1" fillId="0" borderId="1" xfId="0" applyFont="1" applyBorder="1" applyAlignment="1">
      <alignment vertical="center" wrapText="1"/>
    </xf>
    <xf numFmtId="0" fontId="13" fillId="2" borderId="0" xfId="0" applyFont="1" applyFill="1" applyAlignment="1">
      <alignment vertical="center"/>
    </xf>
    <xf numFmtId="0" fontId="15" fillId="9" borderId="0" xfId="0" applyFont="1" applyFill="1" applyAlignment="1">
      <alignment vertical="center"/>
    </xf>
    <xf numFmtId="0" fontId="15" fillId="9" borderId="0" xfId="0" applyFont="1" applyFill="1" applyAlignment="1">
      <alignment vertical="center" indent="1"/>
    </xf>
    <xf numFmtId="0" fontId="16" fillId="10" borderId="0" xfId="0" applyFont="1" applyFill="1" applyAlignment="1">
      <alignment vertical="center"/>
    </xf>
    <xf numFmtId="0" fontId="16" fillId="10" borderId="9" xfId="0" applyFont="1" applyFill="1" applyBorder="1" applyAlignment="1">
      <alignment vertical="center"/>
    </xf>
    <xf numFmtId="0" fontId="1" fillId="4"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6" xfId="0" applyFont="1" applyFill="1" applyBorder="1" applyAlignment="1">
      <alignment vertical="center" wrapText="1"/>
    </xf>
    <xf numFmtId="0" fontId="11" fillId="4"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 fillId="4" borderId="10" xfId="0" applyFont="1" applyFill="1" applyBorder="1" applyAlignment="1">
      <alignment vertical="center" wrapText="1"/>
    </xf>
    <xf numFmtId="164" fontId="1" fillId="4" borderId="3" xfId="0" applyNumberFormat="1" applyFont="1" applyFill="1" applyBorder="1" applyAlignment="1">
      <alignment horizontal="center" vertical="center" wrapText="1"/>
    </xf>
    <xf numFmtId="0" fontId="7" fillId="3" borderId="1" xfId="0" applyFont="1" applyFill="1" applyBorder="1" applyAlignment="1">
      <alignment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wrapText="1"/>
    </xf>
    <xf numFmtId="0" fontId="20" fillId="0" borderId="0" xfId="0" applyFont="1" applyAlignment="1">
      <alignment vertical="center"/>
    </xf>
    <xf numFmtId="0" fontId="21" fillId="2" borderId="0" xfId="0" applyFont="1" applyFill="1" applyAlignment="1">
      <alignment vertical="center"/>
    </xf>
    <xf numFmtId="0" fontId="22" fillId="0" borderId="0" xfId="0" applyFont="1" applyAlignment="1">
      <alignment vertical="center"/>
    </xf>
    <xf numFmtId="0" fontId="2" fillId="2" borderId="1" xfId="0" applyFont="1" applyFill="1" applyBorder="1" applyAlignment="1">
      <alignment horizontal="center" vertical="center"/>
    </xf>
    <xf numFmtId="0" fontId="7" fillId="0" borderId="1" xfId="0" applyFont="1" applyBorder="1" applyAlignment="1">
      <alignment vertical="center" wrapText="1"/>
    </xf>
    <xf numFmtId="0" fontId="23" fillId="0" borderId="1" xfId="1" applyFont="1" applyBorder="1" applyAlignment="1">
      <alignment horizontal="center" vertical="center"/>
    </xf>
    <xf numFmtId="0" fontId="7" fillId="4" borderId="1" xfId="0" applyFont="1" applyFill="1" applyBorder="1" applyAlignment="1">
      <alignment horizontal="center" vertical="center"/>
    </xf>
    <xf numFmtId="0" fontId="2" fillId="0" borderId="0" xfId="0" applyFont="1" applyAlignment="1">
      <alignment horizontal="center" vertical="center"/>
    </xf>
    <xf numFmtId="0" fontId="0" fillId="0" borderId="5" xfId="0" applyBorder="1" applyAlignment="1">
      <alignment vertical="top" wrapText="1"/>
    </xf>
    <xf numFmtId="0" fontId="0" fillId="0" borderId="5" xfId="0" applyBorder="1"/>
    <xf numFmtId="0" fontId="0" fillId="0" borderId="5" xfId="0" applyBorder="1" applyAlignment="1">
      <alignment wrapText="1" indent="1"/>
    </xf>
    <xf numFmtId="0" fontId="0" fillId="0" borderId="0" xfId="0" applyAlignment="1">
      <alignment wrapText="1" indent="1"/>
    </xf>
    <xf numFmtId="0" fontId="0" fillId="0" borderId="0" xfId="0"/>
    <xf numFmtId="0" fontId="24" fillId="9" borderId="1" xfId="0" applyFont="1" applyFill="1" applyBorder="1" applyAlignment="1">
      <alignment vertical="center" wrapText="1" indent="1"/>
    </xf>
    <xf numFmtId="0" fontId="19" fillId="3" borderId="8" xfId="0" applyFont="1" applyFill="1" applyBorder="1" applyAlignment="1">
      <alignment vertical="center" wrapText="1"/>
    </xf>
    <xf numFmtId="0" fontId="14" fillId="9" borderId="1" xfId="0" applyFont="1" applyFill="1" applyBorder="1" applyAlignment="1">
      <alignment vertical="center"/>
    </xf>
    <xf numFmtId="0" fontId="14" fillId="9" borderId="6" xfId="0" applyFont="1" applyFill="1" applyBorder="1" applyAlignment="1">
      <alignment vertical="center"/>
    </xf>
    <xf numFmtId="0" fontId="0" fillId="4" borderId="1" xfId="0" applyFill="1" applyBorder="1" applyAlignment="1">
      <alignment vertical="center"/>
    </xf>
    <xf numFmtId="0" fontId="0" fillId="4" borderId="6" xfId="0" applyFill="1" applyBorder="1" applyAlignment="1">
      <alignment vertical="center"/>
    </xf>
    <xf numFmtId="164" fontId="0" fillId="4" borderId="1" xfId="0" applyNumberFormat="1" applyFill="1" applyBorder="1" applyAlignment="1">
      <alignment horizontal="center" vertical="center"/>
    </xf>
    <xf numFmtId="0" fontId="17" fillId="8" borderId="1" xfId="0" applyFont="1" applyFill="1" applyBorder="1" applyAlignment="1">
      <alignment horizontal="center" vertical="center"/>
    </xf>
    <xf numFmtId="0" fontId="17" fillId="8" borderId="6" xfId="0" applyFont="1" applyFill="1" applyBorder="1" applyAlignment="1">
      <alignment horizontal="center" vertical="center"/>
    </xf>
    <xf numFmtId="0" fontId="19" fillId="3" borderId="1" xfId="0" applyFont="1" applyFill="1" applyBorder="1" applyAlignment="1">
      <alignment vertical="center" wrapText="1"/>
    </xf>
    <xf numFmtId="0" fontId="14" fillId="9" borderId="8" xfId="0" applyFont="1" applyFill="1" applyBorder="1" applyAlignment="1">
      <alignment vertical="center"/>
    </xf>
    <xf numFmtId="0" fontId="14" fillId="9" borderId="7" xfId="0" applyFont="1" applyFill="1" applyBorder="1" applyAlignment="1">
      <alignment vertical="center"/>
    </xf>
    <xf numFmtId="0" fontId="0" fillId="4" borderId="8" xfId="0" applyFill="1" applyBorder="1" applyAlignment="1">
      <alignment vertical="center"/>
    </xf>
    <xf numFmtId="0" fontId="0" fillId="4" borderId="7" xfId="0" applyFill="1" applyBorder="1" applyAlignment="1">
      <alignment vertical="center"/>
    </xf>
    <xf numFmtId="164" fontId="0" fillId="4" borderId="8" xfId="0" applyNumberFormat="1" applyFill="1" applyBorder="1" applyAlignment="1">
      <alignment horizontal="center" vertical="center"/>
    </xf>
    <xf numFmtId="0" fontId="18" fillId="7" borderId="8" xfId="0" applyFont="1" applyFill="1" applyBorder="1" applyAlignment="1">
      <alignment horizontal="center" vertical="center"/>
    </xf>
    <xf numFmtId="0" fontId="18" fillId="7" borderId="7" xfId="0" applyFont="1" applyFill="1" applyBorder="1" applyAlignment="1">
      <alignment horizontal="center" vertical="center"/>
    </xf>
    <xf numFmtId="0" fontId="18" fillId="6" borderId="8" xfId="0" applyFont="1" applyFill="1" applyBorder="1" applyAlignment="1">
      <alignment horizontal="center" vertical="center"/>
    </xf>
    <xf numFmtId="0" fontId="18" fillId="6" borderId="7"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7" xfId="0" applyFont="1" applyFill="1" applyBorder="1" applyAlignment="1">
      <alignment horizontal="center" vertical="center"/>
    </xf>
    <xf numFmtId="164" fontId="0" fillId="4" borderId="8" xfId="0" applyNumberFormat="1" applyFill="1" applyBorder="1" applyAlignment="1">
      <alignment horizontal="left" vertical="center"/>
    </xf>
    <xf numFmtId="164" fontId="0" fillId="4" borderId="7" xfId="0" applyNumberFormat="1" applyFill="1" applyBorder="1" applyAlignment="1">
      <alignment horizontal="left" vertical="center"/>
    </xf>
    <xf numFmtId="164" fontId="0" fillId="3" borderId="1" xfId="0" applyNumberFormat="1" applyFill="1" applyBorder="1" applyAlignment="1">
      <alignment horizontal="left" vertical="center"/>
    </xf>
    <xf numFmtId="164" fontId="0" fillId="3" borderId="6" xfId="0" applyNumberFormat="1" applyFill="1" applyBorder="1" applyAlignment="1">
      <alignment horizontal="left" vertical="center"/>
    </xf>
    <xf numFmtId="0" fontId="0" fillId="4" borderId="8" xfId="0" applyFill="1" applyBorder="1" applyAlignment="1">
      <alignment horizontal="left" vertical="center"/>
    </xf>
    <xf numFmtId="0" fontId="0" fillId="4" borderId="7" xfId="0" applyFill="1" applyBorder="1" applyAlignment="1">
      <alignment horizontal="left" vertical="center"/>
    </xf>
  </cellXfs>
  <cellStyles count="2">
    <cellStyle name="Hyperlink" xfId="1" builtinId="8"/>
    <cellStyle name="Normal" xfId="0" builtinId="0"/>
  </cellStyles>
  <dxfs count="25">
    <dxf>
      <font>
        <color rgb="FFFFFFFF"/>
      </font>
      <fill>
        <patternFill patternType="solid">
          <fgColor indexed="64"/>
          <bgColor rgb="FFD9534F"/>
        </patternFill>
      </fill>
    </dxf>
    <dxf>
      <font>
        <color rgb="FF000000"/>
      </font>
      <fill>
        <patternFill patternType="solid">
          <fgColor indexed="64"/>
          <bgColor rgb="FFF9C9A8"/>
        </patternFill>
      </fill>
    </dxf>
    <dxf>
      <font>
        <color rgb="FF000000"/>
      </font>
      <fill>
        <patternFill patternType="solid">
          <fgColor indexed="64"/>
          <bgColor rgb="FFFCE7B0"/>
        </patternFill>
      </fill>
    </dxf>
    <dxf>
      <font>
        <color rgb="FF000000"/>
      </font>
      <fill>
        <patternFill patternType="solid">
          <fgColor indexed="64"/>
          <bgColor rgb="FFCFEBD5"/>
        </patternFill>
      </fill>
    </dxf>
    <dxf>
      <font>
        <color rgb="FF4D5B6B"/>
      </font>
      <fill>
        <patternFill patternType="solid">
          <fgColor indexed="64"/>
          <bgColor rgb="FFE9EDF3"/>
        </patternFill>
      </fill>
    </dxf>
    <dxf>
      <font>
        <color rgb="FF1E6B34"/>
      </font>
      <fill>
        <patternFill patternType="solid">
          <fgColor indexed="64"/>
          <bgColor rgb="FFCFEBD5"/>
        </patternFill>
      </fill>
    </dxf>
    <dxf>
      <font>
        <b/>
        <i val="0"/>
        <color rgb="FFB42318"/>
      </font>
      <fill>
        <patternFill patternType="solid">
          <fgColor indexed="64"/>
          <bgColor rgb="FFFDE8E6"/>
        </patternFill>
      </fill>
    </dxf>
    <dxf>
      <font>
        <b/>
        <i val="0"/>
        <color rgb="FF2E7D32"/>
      </font>
    </dxf>
    <dxf>
      <font>
        <color rgb="FFFFFFFF"/>
      </font>
      <fill>
        <patternFill patternType="solid">
          <fgColor indexed="64"/>
          <bgColor rgb="FFD9534F"/>
        </patternFill>
      </fill>
    </dxf>
    <dxf>
      <font>
        <color rgb="FF000000"/>
      </font>
      <fill>
        <patternFill patternType="solid">
          <fgColor indexed="64"/>
          <bgColor rgb="FFF9C9A8"/>
        </patternFill>
      </fill>
    </dxf>
    <dxf>
      <font>
        <color rgb="FF000000"/>
      </font>
      <fill>
        <patternFill patternType="solid">
          <fgColor indexed="64"/>
          <bgColor rgb="FFFCE7B0"/>
        </patternFill>
      </fill>
    </dxf>
    <dxf>
      <font>
        <color rgb="FF000000"/>
      </font>
      <fill>
        <patternFill patternType="solid">
          <fgColor indexed="64"/>
          <bgColor rgb="FFCFEBD5"/>
        </patternFill>
      </fill>
    </dxf>
    <dxf>
      <font>
        <color rgb="FF2E7D32"/>
      </font>
    </dxf>
    <dxf>
      <font>
        <b/>
        <i val="0"/>
        <color rgb="FFC62828"/>
      </font>
    </dxf>
    <dxf>
      <font>
        <color rgb="FFFFFFFF"/>
      </font>
      <fill>
        <patternFill patternType="solid">
          <fgColor indexed="64"/>
          <bgColor rgb="FFD9534F"/>
        </patternFill>
      </fill>
    </dxf>
    <dxf>
      <font>
        <color rgb="FF000000"/>
      </font>
      <fill>
        <patternFill patternType="solid">
          <fgColor indexed="64"/>
          <bgColor rgb="FFF9C9A8"/>
        </patternFill>
      </fill>
    </dxf>
    <dxf>
      <font>
        <color rgb="FF000000"/>
      </font>
      <fill>
        <patternFill patternType="solid">
          <fgColor indexed="64"/>
          <bgColor rgb="FFFCE7B0"/>
        </patternFill>
      </fill>
    </dxf>
    <dxf>
      <font>
        <color rgb="FF000000"/>
      </font>
      <fill>
        <patternFill patternType="solid">
          <fgColor indexed="64"/>
          <bgColor rgb="FFCFEBD5"/>
        </patternFill>
      </fill>
    </dxf>
    <dxf>
      <font>
        <color rgb="FFFFFFFF"/>
      </font>
      <fill>
        <patternFill patternType="solid">
          <fgColor indexed="64"/>
          <bgColor rgb="FFD9534F"/>
        </patternFill>
      </fill>
    </dxf>
    <dxf>
      <font>
        <color rgb="FF000000"/>
      </font>
      <fill>
        <patternFill patternType="solid">
          <fgColor indexed="64"/>
          <bgColor rgb="FFF9C9A8"/>
        </patternFill>
      </fill>
    </dxf>
    <dxf>
      <font>
        <color rgb="FF000000"/>
      </font>
      <fill>
        <patternFill patternType="solid">
          <fgColor indexed="64"/>
          <bgColor rgb="FFFCE7B0"/>
        </patternFill>
      </fill>
    </dxf>
    <dxf>
      <font>
        <color rgb="FF000000"/>
      </font>
      <fill>
        <patternFill patternType="solid">
          <fgColor indexed="64"/>
          <bgColor rgb="FFCFEBD5"/>
        </patternFill>
      </fill>
    </dxf>
    <dxf>
      <font>
        <color rgb="FF000000"/>
      </font>
      <fill>
        <patternFill patternType="solid">
          <fgColor indexed="64"/>
          <bgColor rgb="FFF2B300"/>
        </patternFill>
      </fill>
    </dxf>
    <dxf>
      <font>
        <color rgb="FFFFFFFF"/>
      </font>
      <fill>
        <patternFill patternType="solid">
          <fgColor indexed="64"/>
          <bgColor rgb="FF2E7D32"/>
        </patternFill>
      </fill>
    </dxf>
    <dxf>
      <font>
        <color rgb="FFFFFFFF"/>
      </font>
      <fill>
        <patternFill patternType="solid">
          <fgColor indexed="64"/>
          <bgColor rgb="FFC6282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4</xdr:col>
      <xdr:colOff>83872</xdr:colOff>
      <xdr:row>0</xdr:row>
      <xdr:rowOff>97790</xdr:rowOff>
    </xdr:from>
    <xdr:to>
      <xdr:col>4</xdr:col>
      <xdr:colOff>1447005</xdr:colOff>
      <xdr:row>0</xdr:row>
      <xdr:rowOff>791209</xdr:rowOff>
    </xdr:to>
    <xdr:sp macro="" textlink="">
      <xdr:nvSpPr>
        <xdr:cNvPr id="4" name="Logo Badge">
          <a:extLst>
            <a:ext uri="{FF2B5EF4-FFF2-40B4-BE49-F238E27FC236}">
              <a16:creationId xmlns:a16="http://schemas.microsoft.com/office/drawing/2014/main" id="{E8D432BA-3823-4150-865E-4CF484A94B91}"/>
            </a:ext>
          </a:extLst>
        </xdr:cNvPr>
        <xdr:cNvSpPr/>
      </xdr:nvSpPr>
      <xdr:spPr>
        <a:xfrm>
          <a:off x="9025466" y="97790"/>
          <a:ext cx="1363133" cy="693419"/>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3</xdr:col>
      <xdr:colOff>6071217</xdr:colOff>
      <xdr:row>0</xdr:row>
      <xdr:rowOff>0</xdr:rowOff>
    </xdr:from>
    <xdr:to>
      <xdr:col>5</xdr:col>
      <xdr:colOff>31661</xdr:colOff>
      <xdr:row>1</xdr:row>
      <xdr:rowOff>7937</xdr:rowOff>
    </xdr:to>
    <xdr:pic>
      <xdr:nvPicPr>
        <xdr:cNvPr id="5" name="Logo" descr="Six Sigma Kaizen logo">
          <a:extLst>
            <a:ext uri="{FF2B5EF4-FFF2-40B4-BE49-F238E27FC236}">
              <a16:creationId xmlns:a16="http://schemas.microsoft.com/office/drawing/2014/main" id="{DF0A49D5-9FAB-F85A-A728-40E9CCA6EB56}"/>
            </a:ext>
          </a:extLst>
        </xdr:cNvPr>
        <xdr:cNvPicPr>
          <a:picLocks noChangeAspect="1"/>
        </xdr:cNvPicPr>
      </xdr:nvPicPr>
      <xdr:blipFill>
        <a:blip xmlns:r="http://schemas.openxmlformats.org/officeDocument/2006/relationships" r:embed="rId1"/>
        <a:stretch>
          <a:fillRect/>
        </a:stretch>
      </xdr:blipFill>
      <xdr:spPr>
        <a:xfrm>
          <a:off x="8916811" y="0"/>
          <a:ext cx="1580444" cy="889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1770591</xdr:colOff>
      <xdr:row>0</xdr:row>
      <xdr:rowOff>97790</xdr:rowOff>
    </xdr:from>
    <xdr:to>
      <xdr:col>10</xdr:col>
      <xdr:colOff>914399</xdr:colOff>
      <xdr:row>0</xdr:row>
      <xdr:rowOff>791209</xdr:rowOff>
    </xdr:to>
    <xdr:sp macro="" textlink="">
      <xdr:nvSpPr>
        <xdr:cNvPr id="3" name="Logo Badge">
          <a:extLst>
            <a:ext uri="{FF2B5EF4-FFF2-40B4-BE49-F238E27FC236}">
              <a16:creationId xmlns:a16="http://schemas.microsoft.com/office/drawing/2014/main" id="{4FCF6911-D8E3-4A6B-9D11-EDAF365CEBA0}"/>
            </a:ext>
          </a:extLst>
        </xdr:cNvPr>
        <xdr:cNvSpPr/>
      </xdr:nvSpPr>
      <xdr:spPr>
        <a:xfrm>
          <a:off x="9038166" y="97790"/>
          <a:ext cx="1363133" cy="693419"/>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9</xdr:col>
      <xdr:colOff>1661936</xdr:colOff>
      <xdr:row>0</xdr:row>
      <xdr:rowOff>0</xdr:rowOff>
    </xdr:from>
    <xdr:to>
      <xdr:col>11</xdr:col>
      <xdr:colOff>32455</xdr:colOff>
      <xdr:row>1</xdr:row>
      <xdr:rowOff>3175</xdr:rowOff>
    </xdr:to>
    <xdr:pic>
      <xdr:nvPicPr>
        <xdr:cNvPr id="4" name="Logo" descr="Six Sigma Kaizen logo">
          <a:extLst>
            <a:ext uri="{FF2B5EF4-FFF2-40B4-BE49-F238E27FC236}">
              <a16:creationId xmlns:a16="http://schemas.microsoft.com/office/drawing/2014/main" id="{324035B5-08B8-6185-11EF-C7AF4B5572D6}"/>
            </a:ext>
          </a:extLst>
        </xdr:cNvPr>
        <xdr:cNvPicPr>
          <a:picLocks noChangeAspect="1"/>
        </xdr:cNvPicPr>
      </xdr:nvPicPr>
      <xdr:blipFill>
        <a:blip xmlns:r="http://schemas.openxmlformats.org/officeDocument/2006/relationships" r:embed="rId1"/>
        <a:stretch>
          <a:fillRect/>
        </a:stretch>
      </xdr:blipFill>
      <xdr:spPr>
        <a:xfrm>
          <a:off x="8929511" y="0"/>
          <a:ext cx="1580444" cy="889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3367616</xdr:colOff>
      <xdr:row>0</xdr:row>
      <xdr:rowOff>97790</xdr:rowOff>
    </xdr:from>
    <xdr:to>
      <xdr:col>4</xdr:col>
      <xdr:colOff>1044574</xdr:colOff>
      <xdr:row>0</xdr:row>
      <xdr:rowOff>791209</xdr:rowOff>
    </xdr:to>
    <xdr:sp macro="" textlink="">
      <xdr:nvSpPr>
        <xdr:cNvPr id="3" name="Logo Badge">
          <a:extLst>
            <a:ext uri="{FF2B5EF4-FFF2-40B4-BE49-F238E27FC236}">
              <a16:creationId xmlns:a16="http://schemas.microsoft.com/office/drawing/2014/main" id="{8F17B057-D60F-4F08-A02F-8302EC0D9BCD}"/>
            </a:ext>
          </a:extLst>
        </xdr:cNvPr>
        <xdr:cNvSpPr/>
      </xdr:nvSpPr>
      <xdr:spPr>
        <a:xfrm>
          <a:off x="9520766" y="97790"/>
          <a:ext cx="1363133" cy="693419"/>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3</xdr:col>
      <xdr:colOff>3258961</xdr:colOff>
      <xdr:row>0</xdr:row>
      <xdr:rowOff>0</xdr:rowOff>
    </xdr:from>
    <xdr:to>
      <xdr:col>5</xdr:col>
      <xdr:colOff>38805</xdr:colOff>
      <xdr:row>1</xdr:row>
      <xdr:rowOff>3175</xdr:rowOff>
    </xdr:to>
    <xdr:pic>
      <xdr:nvPicPr>
        <xdr:cNvPr id="4" name="Logo" descr="Six Sigma Kaizen logo">
          <a:extLst>
            <a:ext uri="{FF2B5EF4-FFF2-40B4-BE49-F238E27FC236}">
              <a16:creationId xmlns:a16="http://schemas.microsoft.com/office/drawing/2014/main" id="{7BD4384E-A210-1019-A063-64287E07D661}"/>
            </a:ext>
          </a:extLst>
        </xdr:cNvPr>
        <xdr:cNvPicPr>
          <a:picLocks noChangeAspect="1"/>
        </xdr:cNvPicPr>
      </xdr:nvPicPr>
      <xdr:blipFill>
        <a:blip xmlns:r="http://schemas.openxmlformats.org/officeDocument/2006/relationships" r:embed="rId1"/>
        <a:stretch>
          <a:fillRect/>
        </a:stretch>
      </xdr:blipFill>
      <xdr:spPr>
        <a:xfrm>
          <a:off x="9412111" y="0"/>
          <a:ext cx="1580444" cy="889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9</xdr:col>
      <xdr:colOff>27516</xdr:colOff>
      <xdr:row>0</xdr:row>
      <xdr:rowOff>97790</xdr:rowOff>
    </xdr:from>
    <xdr:to>
      <xdr:col>10</xdr:col>
      <xdr:colOff>657224</xdr:colOff>
      <xdr:row>0</xdr:row>
      <xdr:rowOff>791209</xdr:rowOff>
    </xdr:to>
    <xdr:sp macro="" textlink="">
      <xdr:nvSpPr>
        <xdr:cNvPr id="3" name="Logo Badge">
          <a:extLst>
            <a:ext uri="{FF2B5EF4-FFF2-40B4-BE49-F238E27FC236}">
              <a16:creationId xmlns:a16="http://schemas.microsoft.com/office/drawing/2014/main" id="{9E8E6A9D-A1CC-447A-8403-EABFBDD67554}"/>
            </a:ext>
          </a:extLst>
        </xdr:cNvPr>
        <xdr:cNvSpPr/>
      </xdr:nvSpPr>
      <xdr:spPr>
        <a:xfrm>
          <a:off x="11286066" y="97790"/>
          <a:ext cx="1363133" cy="693419"/>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8</xdr:col>
      <xdr:colOff>652286</xdr:colOff>
      <xdr:row>0</xdr:row>
      <xdr:rowOff>0</xdr:rowOff>
    </xdr:from>
    <xdr:to>
      <xdr:col>11</xdr:col>
      <xdr:colOff>32455</xdr:colOff>
      <xdr:row>1</xdr:row>
      <xdr:rowOff>3175</xdr:rowOff>
    </xdr:to>
    <xdr:pic>
      <xdr:nvPicPr>
        <xdr:cNvPr id="4" name="Logo" descr="Six Sigma Kaizen logo">
          <a:extLst>
            <a:ext uri="{FF2B5EF4-FFF2-40B4-BE49-F238E27FC236}">
              <a16:creationId xmlns:a16="http://schemas.microsoft.com/office/drawing/2014/main" id="{0B2A87C3-917F-6F4B-0DE8-9F461BF34993}"/>
            </a:ext>
          </a:extLst>
        </xdr:cNvPr>
        <xdr:cNvPicPr>
          <a:picLocks noChangeAspect="1"/>
        </xdr:cNvPicPr>
      </xdr:nvPicPr>
      <xdr:blipFill>
        <a:blip xmlns:r="http://schemas.openxmlformats.org/officeDocument/2006/relationships" r:embed="rId1"/>
        <a:stretch>
          <a:fillRect/>
        </a:stretch>
      </xdr:blipFill>
      <xdr:spPr>
        <a:xfrm>
          <a:off x="11177411" y="0"/>
          <a:ext cx="1580444" cy="889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0138D08-9256-4C44-B28A-B18DCE5F7D6C}">
  <we:reference id="wa200010725" version="1.0.0.1" store="en-US" storeType="OMEX"/>
  <we:alternateReferences>
    <we:reference id="WA200010725" version="1.0.0.1" store="" storeType="OMEX"/>
  </we:alternateReferences>
  <we:properties>
    <we:property name="claude.fileId" value="&quot;c9296271-028b-442c-b343-41ccb7c5ff5a&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D5B6B"/>
    <pageSetUpPr fitToPage="1"/>
  </sheetPr>
  <dimension ref="A1:F40"/>
  <sheetViews>
    <sheetView showGridLines="0" tabSelected="1" zoomScale="80" zoomScaleNormal="80" workbookViewId="0"/>
  </sheetViews>
  <sheetFormatPr defaultRowHeight="15" x14ac:dyDescent="0.25"/>
  <cols>
    <col min="1" max="1" width="2.7109375" customWidth="1"/>
    <col min="2" max="2" width="7.5703125" customWidth="1"/>
    <col min="3" max="3" width="32.42578125" customWidth="1"/>
    <col min="4" max="4" width="91.42578125" customWidth="1"/>
    <col min="5" max="5" width="22.85546875" customWidth="1"/>
    <col min="6" max="6" width="2.7109375" customWidth="1"/>
  </cols>
  <sheetData>
    <row r="1" spans="1:6" ht="69.95" customHeight="1" x14ac:dyDescent="0.25">
      <c r="A1" s="1"/>
      <c r="B1" s="44" t="s">
        <v>177</v>
      </c>
      <c r="C1" s="44"/>
      <c r="D1" s="44"/>
      <c r="E1" s="44"/>
      <c r="F1" s="1"/>
    </row>
    <row r="2" spans="1:6" ht="24" customHeight="1" x14ac:dyDescent="0.25">
      <c r="A2" s="1"/>
      <c r="B2" s="45" t="s">
        <v>178</v>
      </c>
      <c r="C2" s="1"/>
      <c r="D2" s="1"/>
      <c r="E2" s="1"/>
      <c r="F2" s="1"/>
    </row>
    <row r="3" spans="1:6" ht="8.1" customHeight="1" x14ac:dyDescent="0.25">
      <c r="A3" s="1"/>
      <c r="B3" s="1"/>
      <c r="C3" s="1"/>
      <c r="D3" s="1"/>
      <c r="E3" s="1"/>
      <c r="F3" s="1"/>
    </row>
    <row r="4" spans="1:6" ht="15.75" thickBot="1" x14ac:dyDescent="0.3">
      <c r="A4" s="1"/>
      <c r="B4" s="5" t="s">
        <v>179</v>
      </c>
      <c r="C4" s="5"/>
      <c r="D4" s="5"/>
      <c r="E4" s="5"/>
      <c r="F4" s="1"/>
    </row>
    <row r="5" spans="1:6" ht="44.1" customHeight="1" x14ac:dyDescent="0.25">
      <c r="A5" s="1"/>
      <c r="B5" s="51" t="s">
        <v>180</v>
      </c>
      <c r="C5" s="52"/>
      <c r="D5" s="52"/>
      <c r="E5" s="52"/>
      <c r="F5" s="1"/>
    </row>
    <row r="6" spans="1:6" x14ac:dyDescent="0.25">
      <c r="A6" s="1"/>
      <c r="B6" s="1"/>
      <c r="C6" s="1"/>
      <c r="D6" s="1"/>
      <c r="E6" s="1"/>
      <c r="F6" s="1"/>
    </row>
    <row r="7" spans="1:6" x14ac:dyDescent="0.25">
      <c r="A7" s="1"/>
      <c r="B7" s="6" t="s">
        <v>181</v>
      </c>
      <c r="C7" s="6"/>
      <c r="D7" s="6"/>
      <c r="E7" s="6"/>
      <c r="F7" s="1"/>
    </row>
    <row r="8" spans="1:6" ht="21.95" customHeight="1" x14ac:dyDescent="0.25">
      <c r="A8" s="1"/>
      <c r="B8" s="46" t="s">
        <v>182</v>
      </c>
      <c r="C8" s="46" t="s">
        <v>183</v>
      </c>
      <c r="D8" s="46" t="s">
        <v>184</v>
      </c>
      <c r="E8" s="46" t="s">
        <v>185</v>
      </c>
      <c r="F8" s="1"/>
    </row>
    <row r="9" spans="1:6" ht="39.950000000000003" customHeight="1" x14ac:dyDescent="0.25">
      <c r="A9" s="1"/>
      <c r="B9" s="8">
        <v>1</v>
      </c>
      <c r="C9" s="47" t="s">
        <v>186</v>
      </c>
      <c r="D9" s="23" t="s">
        <v>187</v>
      </c>
      <c r="E9" s="48" t="s">
        <v>200</v>
      </c>
      <c r="F9" s="1"/>
    </row>
    <row r="10" spans="1:6" ht="39.950000000000003" customHeight="1" x14ac:dyDescent="0.25">
      <c r="A10" s="1"/>
      <c r="B10" s="8">
        <v>2</v>
      </c>
      <c r="C10" s="47" t="s">
        <v>188</v>
      </c>
      <c r="D10" s="23" t="s">
        <v>189</v>
      </c>
      <c r="E10" s="48" t="s">
        <v>200</v>
      </c>
      <c r="F10" s="1"/>
    </row>
    <row r="11" spans="1:6" ht="39.950000000000003" customHeight="1" x14ac:dyDescent="0.25">
      <c r="A11" s="1"/>
      <c r="B11" s="8">
        <v>3</v>
      </c>
      <c r="C11" s="47" t="s">
        <v>190</v>
      </c>
      <c r="D11" s="23" t="s">
        <v>191</v>
      </c>
      <c r="E11" s="48" t="s">
        <v>201</v>
      </c>
      <c r="F11" s="1"/>
    </row>
    <row r="12" spans="1:6" ht="39.950000000000003" customHeight="1" x14ac:dyDescent="0.25">
      <c r="A12" s="1"/>
      <c r="B12" s="8">
        <v>4</v>
      </c>
      <c r="C12" s="47" t="s">
        <v>192</v>
      </c>
      <c r="D12" s="23" t="s">
        <v>193</v>
      </c>
      <c r="E12" s="48" t="s">
        <v>202</v>
      </c>
      <c r="F12" s="1"/>
    </row>
    <row r="13" spans="1:6" ht="39.950000000000003" customHeight="1" x14ac:dyDescent="0.25">
      <c r="A13" s="1"/>
      <c r="B13" s="8">
        <v>5</v>
      </c>
      <c r="C13" s="47" t="s">
        <v>194</v>
      </c>
      <c r="D13" s="23" t="s">
        <v>195</v>
      </c>
      <c r="E13" s="48" t="s">
        <v>200</v>
      </c>
      <c r="F13" s="1"/>
    </row>
    <row r="14" spans="1:6" ht="39.950000000000003" customHeight="1" x14ac:dyDescent="0.25">
      <c r="A14" s="1"/>
      <c r="B14" s="8">
        <v>6</v>
      </c>
      <c r="C14" s="47" t="s">
        <v>196</v>
      </c>
      <c r="D14" s="23" t="s">
        <v>197</v>
      </c>
      <c r="E14" s="48" t="s">
        <v>200</v>
      </c>
      <c r="F14" s="1"/>
    </row>
    <row r="15" spans="1:6" ht="39.950000000000003" customHeight="1" x14ac:dyDescent="0.25">
      <c r="A15" s="1"/>
      <c r="B15" s="8">
        <v>7</v>
      </c>
      <c r="C15" s="47" t="s">
        <v>198</v>
      </c>
      <c r="D15" s="23" t="s">
        <v>199</v>
      </c>
      <c r="E15" s="48" t="s">
        <v>200</v>
      </c>
      <c r="F15" s="1"/>
    </row>
    <row r="16" spans="1:6" x14ac:dyDescent="0.25">
      <c r="A16" s="1"/>
      <c r="B16" s="1"/>
      <c r="C16" s="1"/>
      <c r="D16" s="1"/>
      <c r="E16" s="1"/>
      <c r="F16" s="1"/>
    </row>
    <row r="17" spans="1:6" ht="15.75" thickBot="1" x14ac:dyDescent="0.3">
      <c r="A17" s="1"/>
      <c r="B17" s="5" t="s">
        <v>203</v>
      </c>
      <c r="C17" s="6"/>
      <c r="D17" s="6"/>
      <c r="E17" s="5"/>
      <c r="F17" s="1"/>
    </row>
    <row r="18" spans="1:6" x14ac:dyDescent="0.25">
      <c r="A18" s="1"/>
      <c r="B18" s="50"/>
      <c r="C18" s="46" t="s">
        <v>204</v>
      </c>
      <c r="D18" s="46" t="s">
        <v>205</v>
      </c>
      <c r="E18" s="50"/>
      <c r="F18" s="1"/>
    </row>
    <row r="19" spans="1:6" ht="24" customHeight="1" x14ac:dyDescent="0.25">
      <c r="A19" s="1"/>
      <c r="B19" s="1"/>
      <c r="C19" s="49" t="s">
        <v>206</v>
      </c>
      <c r="D19" s="23" t="s">
        <v>207</v>
      </c>
      <c r="E19" s="1"/>
      <c r="F19" s="1"/>
    </row>
    <row r="20" spans="1:6" ht="24" customHeight="1" x14ac:dyDescent="0.25">
      <c r="A20" s="1"/>
      <c r="B20" s="1"/>
      <c r="C20" s="8" t="s">
        <v>208</v>
      </c>
      <c r="D20" s="23" t="s">
        <v>209</v>
      </c>
      <c r="E20" s="1"/>
      <c r="F20" s="1"/>
    </row>
    <row r="21" spans="1:6" ht="24" customHeight="1" x14ac:dyDescent="0.25">
      <c r="A21" s="1"/>
      <c r="B21" s="1"/>
      <c r="C21" s="14" t="str">
        <f>Scales!B15</f>
        <v>Low</v>
      </c>
      <c r="D21" s="23" t="str">
        <f>Scales!D15&amp;": "&amp;Scales!C15</f>
        <v>1 to 4: Acceptable. Manage with routine procedures.</v>
      </c>
      <c r="E21" s="1"/>
      <c r="F21" s="1"/>
    </row>
    <row r="22" spans="1:6" ht="24" customHeight="1" x14ac:dyDescent="0.25">
      <c r="A22" s="1"/>
      <c r="B22" s="1"/>
      <c r="C22" s="16" t="str">
        <f>Scales!B16</f>
        <v>Medium</v>
      </c>
      <c r="D22" s="23" t="str">
        <f>Scales!D16&amp;": "&amp;Scales!C16</f>
        <v>5 to 9: Tolerable with controls in place. Reduce further where practicable.</v>
      </c>
      <c r="E22" s="1"/>
      <c r="F22" s="1"/>
    </row>
    <row r="23" spans="1:6" ht="24" customHeight="1" x14ac:dyDescent="0.25">
      <c r="A23" s="1"/>
      <c r="B23" s="1"/>
      <c r="C23" s="17" t="str">
        <f>Scales!B17</f>
        <v>High</v>
      </c>
      <c r="D23" s="23" t="str">
        <f>Scales!D17&amp;": "&amp;Scales!C17</f>
        <v>10 to 16: Do not proceed until the risk is controlled further.</v>
      </c>
      <c r="E23" s="1"/>
      <c r="F23" s="1"/>
    </row>
    <row r="24" spans="1:6" ht="24" customHeight="1" x14ac:dyDescent="0.25">
      <c r="A24" s="1"/>
      <c r="B24" s="1"/>
      <c r="C24" s="18" t="str">
        <f>Scales!B18</f>
        <v>Extreme</v>
      </c>
      <c r="D24" s="23" t="str">
        <f>Scales!D18&amp;": "&amp;Scales!C18</f>
        <v>17 to 25: Stop. Eliminate or substantially reduce the risk before starting.</v>
      </c>
      <c r="E24" s="1"/>
      <c r="F24" s="1"/>
    </row>
    <row r="25" spans="1:6" x14ac:dyDescent="0.25">
      <c r="A25" s="1"/>
      <c r="B25" s="1"/>
      <c r="C25" s="1"/>
      <c r="D25" s="1"/>
      <c r="E25" s="1"/>
      <c r="F25" s="1"/>
    </row>
    <row r="26" spans="1:6" ht="15.75" thickBot="1" x14ac:dyDescent="0.3">
      <c r="A26" s="1"/>
      <c r="B26" s="5" t="s">
        <v>210</v>
      </c>
      <c r="C26" s="5"/>
      <c r="D26" s="5"/>
      <c r="E26" s="5"/>
      <c r="F26" s="1"/>
    </row>
    <row r="27" spans="1:6" ht="30" customHeight="1" x14ac:dyDescent="0.25">
      <c r="A27" s="1"/>
      <c r="B27" s="53" t="s">
        <v>211</v>
      </c>
      <c r="C27" s="52"/>
      <c r="D27" s="52"/>
      <c r="E27" s="52"/>
      <c r="F27" s="1"/>
    </row>
    <row r="28" spans="1:6" ht="30" customHeight="1" x14ac:dyDescent="0.25">
      <c r="A28" s="1"/>
      <c r="B28" s="54" t="s">
        <v>212</v>
      </c>
      <c r="C28" s="55"/>
      <c r="D28" s="55"/>
      <c r="E28" s="55"/>
      <c r="F28" s="1"/>
    </row>
    <row r="29" spans="1:6" ht="30" customHeight="1" x14ac:dyDescent="0.25">
      <c r="A29" s="1"/>
      <c r="B29" s="54" t="s">
        <v>213</v>
      </c>
      <c r="C29" s="55"/>
      <c r="D29" s="55"/>
      <c r="E29" s="55"/>
      <c r="F29" s="1"/>
    </row>
    <row r="30" spans="1:6" x14ac:dyDescent="0.25">
      <c r="A30" s="1"/>
      <c r="B30" s="1"/>
      <c r="C30" s="1"/>
      <c r="D30" s="1"/>
      <c r="E30" s="1"/>
      <c r="F30" s="1"/>
    </row>
    <row r="31" spans="1:6" ht="39.950000000000003" customHeight="1" x14ac:dyDescent="0.25">
      <c r="A31" s="1"/>
      <c r="B31" s="56" t="s">
        <v>0</v>
      </c>
      <c r="C31" s="56"/>
      <c r="D31" s="56"/>
      <c r="E31" s="56"/>
      <c r="F31" s="1"/>
    </row>
    <row r="32" spans="1:6" x14ac:dyDescent="0.25">
      <c r="A32" s="1"/>
      <c r="B32" s="1"/>
      <c r="C32" s="1"/>
      <c r="D32" s="1"/>
      <c r="E32" s="1"/>
      <c r="F32" s="1"/>
    </row>
    <row r="33" spans="1:6" x14ac:dyDescent="0.25">
      <c r="A33" s="1"/>
      <c r="B33" s="1"/>
      <c r="C33" s="1"/>
      <c r="D33" s="1"/>
      <c r="E33" s="1"/>
      <c r="F33" s="1"/>
    </row>
    <row r="34" spans="1:6" x14ac:dyDescent="0.25">
      <c r="A34" s="1"/>
      <c r="B34" s="1"/>
      <c r="C34" s="1"/>
      <c r="D34" s="1"/>
      <c r="E34" s="1"/>
      <c r="F34" s="1"/>
    </row>
    <row r="35" spans="1:6" x14ac:dyDescent="0.25">
      <c r="A35" s="1"/>
      <c r="B35" s="1"/>
      <c r="C35" s="1"/>
      <c r="D35" s="1"/>
      <c r="E35" s="1"/>
      <c r="F35" s="1"/>
    </row>
    <row r="36" spans="1:6" x14ac:dyDescent="0.25">
      <c r="A36" s="1"/>
      <c r="B36" s="1"/>
      <c r="C36" s="1"/>
      <c r="D36" s="1"/>
      <c r="E36" s="1"/>
      <c r="F36" s="1"/>
    </row>
    <row r="37" spans="1:6" x14ac:dyDescent="0.25">
      <c r="A37" s="1"/>
      <c r="B37" s="1"/>
      <c r="C37" s="1"/>
      <c r="D37" s="1"/>
      <c r="E37" s="1"/>
      <c r="F37" s="1"/>
    </row>
    <row r="38" spans="1:6" x14ac:dyDescent="0.25">
      <c r="A38" s="1"/>
      <c r="B38" s="1"/>
      <c r="C38" s="1"/>
      <c r="D38" s="1"/>
      <c r="E38" s="1"/>
      <c r="F38" s="1"/>
    </row>
    <row r="39" spans="1:6" x14ac:dyDescent="0.25">
      <c r="A39" s="1"/>
      <c r="B39" s="1"/>
      <c r="C39" s="1"/>
      <c r="D39" s="1"/>
      <c r="E39" s="1"/>
      <c r="F39" s="1"/>
    </row>
    <row r="40" spans="1:6" x14ac:dyDescent="0.25">
      <c r="A40" s="1"/>
      <c r="B40" s="1"/>
      <c r="C40" s="1"/>
      <c r="D40" s="1"/>
      <c r="E40" s="1"/>
      <c r="F40" s="1"/>
    </row>
  </sheetData>
  <mergeCells count="5">
    <mergeCell ref="B5:E5"/>
    <mergeCell ref="B27:E27"/>
    <mergeCell ref="B28:E28"/>
    <mergeCell ref="B29:E29"/>
    <mergeCell ref="B31:E31"/>
  </mergeCells>
  <hyperlinks>
    <hyperlink ref="E9" location="'JHA'!A1" tooltip="Go to JHA" display="JHA sheet ›" xr:uid="{A7AE56C8-7C51-4B25-A997-F1A25CFB009D}"/>
    <hyperlink ref="E10" location="'JHA'!A1" tooltip="Go to JHA" display="JHA sheet ›" xr:uid="{E2BFD7E3-5B2B-45F5-8BE7-8656EE565582}"/>
    <hyperlink ref="E11" location="'Hazard Prompts'!A1" tooltip="Go to Hazard Prompts" display="Hazard Prompts sheet ›" xr:uid="{6D084060-53E1-4738-93EB-FD3E6B83ECF9}"/>
    <hyperlink ref="E12" location="'Scales'!A1" tooltip="Go to Scales" display="Scales sheet ›" xr:uid="{CAE45DD9-4045-4499-954A-F33697AC4EF3}"/>
    <hyperlink ref="E13" location="'JHA'!A1" tooltip="Go to JHA" display="JHA sheet ›" xr:uid="{2030C5CC-7734-49DD-BE9A-022AAE7CCB9C}"/>
    <hyperlink ref="E14" location="'JHA'!A1" tooltip="Go to JHA" display="JHA sheet ›" xr:uid="{F2FF5C01-FF0D-4C5C-A1F9-B1575B8B67CF}"/>
    <hyperlink ref="E15" location="'JHA'!A1" tooltip="Go to JHA" display="JHA sheet ›" xr:uid="{F7BBEA8D-70A5-46AB-B156-F12B8770802E}"/>
  </hyperlinks>
  <printOptions horizontalCentered="1"/>
  <pageMargins left="0.75" right="0.75" top="1" bottom="1" header="0.5" footer="0.5"/>
  <pageSetup fitToHeight="0" orientation="portrait" r:id="rId1"/>
  <headerFooter>
    <oddFooter>&amp;L&amp;F&amp;RPrinted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53F8A"/>
    <pageSetUpPr fitToPage="1"/>
  </sheetPr>
  <dimension ref="A1:T40"/>
  <sheetViews>
    <sheetView showGridLines="0" workbookViewId="0">
      <pane xSplit="3" ySplit="9" topLeftCell="D10" activePane="bottomRight" state="frozen"/>
      <selection pane="topRight" activeCell="D1" sqref="D1"/>
      <selection pane="bottomLeft" activeCell="A10" sqref="A10"/>
      <selection pane="bottomRight"/>
    </sheetView>
  </sheetViews>
  <sheetFormatPr defaultRowHeight="15" x14ac:dyDescent="0.25"/>
  <cols>
    <col min="1" max="1" width="2.7109375" customWidth="1"/>
    <col min="2" max="2" width="5.7109375" customWidth="1"/>
    <col min="3" max="3" width="24.7109375" customWidth="1"/>
    <col min="4" max="4" width="21" customWidth="1"/>
    <col min="5" max="5" width="19" customWidth="1"/>
    <col min="6" max="6" width="8.7109375" customWidth="1"/>
    <col min="7" max="7" width="9.5703125" customWidth="1"/>
    <col min="8" max="8" width="7.28515625" customWidth="1"/>
    <col min="9" max="9" width="10.28515625" customWidth="1"/>
    <col min="10" max="10" width="33.28515625" customWidth="1"/>
    <col min="11" max="11" width="14.85546875" customWidth="1"/>
    <col min="12" max="12" width="9.140625" customWidth="1"/>
    <col min="13" max="13" width="10.7109375" customWidth="1"/>
    <col min="14" max="14" width="8" customWidth="1"/>
    <col min="15" max="15" width="10.7109375" customWidth="1"/>
    <col min="16" max="16" width="14.140625" customWidth="1"/>
    <col min="17" max="17" width="11.42578125" customWidth="1"/>
    <col min="18" max="18" width="12.5703125" customWidth="1"/>
    <col min="19" max="19" width="21.28515625" customWidth="1"/>
    <col min="20" max="20" width="2.7109375" customWidth="1"/>
  </cols>
  <sheetData>
    <row r="1" spans="1:20" ht="69.95" customHeight="1" x14ac:dyDescent="0.25">
      <c r="A1" s="1"/>
      <c r="B1" s="24" t="s">
        <v>14</v>
      </c>
      <c r="C1" s="24"/>
      <c r="D1" s="24"/>
      <c r="E1" s="24"/>
      <c r="F1" s="24"/>
      <c r="G1" s="24"/>
      <c r="H1" s="24"/>
      <c r="I1" s="24"/>
      <c r="J1" s="24"/>
      <c r="K1" s="24"/>
      <c r="L1" s="24"/>
      <c r="M1" s="24"/>
      <c r="N1" s="24"/>
      <c r="O1" s="24"/>
      <c r="P1" s="24"/>
      <c r="Q1" s="24"/>
      <c r="R1" s="24"/>
      <c r="S1" s="3" t="s">
        <v>94</v>
      </c>
      <c r="T1" s="1"/>
    </row>
    <row r="2" spans="1:20" ht="20.100000000000001" customHeight="1" x14ac:dyDescent="0.25">
      <c r="A2" s="1"/>
      <c r="B2" s="4" t="s">
        <v>134</v>
      </c>
      <c r="C2" s="1"/>
      <c r="D2" s="1"/>
      <c r="E2" s="1"/>
      <c r="F2" s="1"/>
      <c r="G2" s="1"/>
      <c r="H2" s="1"/>
      <c r="I2" s="1"/>
      <c r="J2" s="1"/>
      <c r="K2" s="1"/>
      <c r="L2" s="1"/>
      <c r="M2" s="1"/>
      <c r="N2" s="1"/>
      <c r="O2" s="1"/>
      <c r="P2" s="1"/>
      <c r="Q2" s="1"/>
      <c r="R2" s="1"/>
      <c r="S2" s="1"/>
      <c r="T2" s="1"/>
    </row>
    <row r="3" spans="1:20" ht="21.95" customHeight="1" x14ac:dyDescent="0.25">
      <c r="A3" s="1"/>
      <c r="B3" s="66" t="s">
        <v>15</v>
      </c>
      <c r="C3" s="67"/>
      <c r="D3" s="68" t="s">
        <v>16</v>
      </c>
      <c r="E3" s="68"/>
      <c r="F3" s="68"/>
      <c r="G3" s="68"/>
      <c r="H3" s="68"/>
      <c r="I3" s="68"/>
      <c r="J3" s="69"/>
      <c r="K3" s="66" t="s">
        <v>136</v>
      </c>
      <c r="L3" s="67"/>
      <c r="M3" s="83" t="s">
        <v>140</v>
      </c>
      <c r="N3" s="83"/>
      <c r="O3" s="84"/>
      <c r="P3" s="66" t="s">
        <v>141</v>
      </c>
      <c r="Q3" s="66"/>
      <c r="R3" s="19">
        <f>COUNT(B10:B29)</f>
        <v>6</v>
      </c>
      <c r="S3" s="8">
        <f>COUNTIF(S10:S29,"?*")-COUNTIF(S10:S29,"OK")</f>
        <v>0</v>
      </c>
      <c r="T3" s="1"/>
    </row>
    <row r="4" spans="1:20" ht="21.95" customHeight="1" x14ac:dyDescent="0.25">
      <c r="A4" s="1"/>
      <c r="B4" s="66" t="s">
        <v>135</v>
      </c>
      <c r="C4" s="67"/>
      <c r="D4" s="68" t="s">
        <v>17</v>
      </c>
      <c r="E4" s="68"/>
      <c r="F4" s="68"/>
      <c r="G4" s="68"/>
      <c r="H4" s="68"/>
      <c r="I4" s="68"/>
      <c r="J4" s="69"/>
      <c r="K4" s="66" t="s">
        <v>137</v>
      </c>
      <c r="L4" s="67"/>
      <c r="M4" s="83">
        <v>1</v>
      </c>
      <c r="N4" s="83"/>
      <c r="O4" s="84"/>
      <c r="P4" s="66" t="s">
        <v>64</v>
      </c>
      <c r="Q4" s="66"/>
      <c r="R4" s="19">
        <f>IF(COUNT(H10:H29)=0,"",MAX(H10:H29))</f>
        <v>15</v>
      </c>
      <c r="S4" s="8" t="str">
        <f>IF(R4="","",IF(R4&lt;=Low_Limit,"Low",IF(R4&lt;=Med_Limit,"Medium",IF(R4&lt;=High_Limit,"High","Extreme"))))</f>
        <v>High</v>
      </c>
      <c r="T4" s="1"/>
    </row>
    <row r="5" spans="1:20" ht="21.95" customHeight="1" x14ac:dyDescent="0.25">
      <c r="A5" s="1"/>
      <c r="B5" s="66" t="s">
        <v>19</v>
      </c>
      <c r="C5" s="67"/>
      <c r="D5" s="68" t="s">
        <v>20</v>
      </c>
      <c r="E5" s="68"/>
      <c r="F5" s="68"/>
      <c r="G5" s="68"/>
      <c r="H5" s="68"/>
      <c r="I5" s="68"/>
      <c r="J5" s="69"/>
      <c r="K5" s="66" t="s">
        <v>138</v>
      </c>
      <c r="L5" s="67"/>
      <c r="M5" s="79">
        <v>46300</v>
      </c>
      <c r="N5" s="79"/>
      <c r="O5" s="80"/>
      <c r="P5" s="66" t="s">
        <v>65</v>
      </c>
      <c r="Q5" s="66"/>
      <c r="R5" s="19">
        <f>IF(COUNT(N10:N29)=0,"",MAX(N10:N29))</f>
        <v>6</v>
      </c>
      <c r="S5" s="8" t="str">
        <f>IF(R5="","",IF(R5&lt;=Low_Limit,"Low",IF(R5&lt;=Med_Limit,"Medium",IF(R5&lt;=High_Limit,"High","Extreme"))))</f>
        <v>Medium</v>
      </c>
      <c r="T5" s="1"/>
    </row>
    <row r="6" spans="1:20" ht="21.95" customHeight="1" x14ac:dyDescent="0.25">
      <c r="A6" s="1"/>
      <c r="B6" s="58" t="s">
        <v>21</v>
      </c>
      <c r="C6" s="59"/>
      <c r="D6" s="60" t="s">
        <v>22</v>
      </c>
      <c r="E6" s="60"/>
      <c r="F6" s="60"/>
      <c r="G6" s="60"/>
      <c r="H6" s="60"/>
      <c r="I6" s="60"/>
      <c r="J6" s="61"/>
      <c r="K6" s="58" t="s">
        <v>139</v>
      </c>
      <c r="L6" s="59"/>
      <c r="M6" s="81">
        <f>IF(M5="","",EDATE(M5,Review_Months))</f>
        <v>46665</v>
      </c>
      <c r="N6" s="81"/>
      <c r="O6" s="82"/>
      <c r="P6" s="58" t="s">
        <v>214</v>
      </c>
      <c r="Q6" s="58"/>
      <c r="R6" s="19">
        <f>COUNTIF(I10:I29,"High")+COUNTIF(I10:I29,"Extreme")</f>
        <v>4</v>
      </c>
      <c r="S6" s="8">
        <f>COUNTIF(O10:O29,"High")+COUNTIF(O10:O29,"Extreme")</f>
        <v>0</v>
      </c>
      <c r="T6" s="1"/>
    </row>
    <row r="7" spans="1:20" ht="30" customHeight="1" x14ac:dyDescent="0.25">
      <c r="A7" s="1"/>
      <c r="B7" s="26" t="str">
        <f>IF(COUNT(H10:H29)+COUNT(N10:N29)=0,"Complete the analysis below to see the proceed / do-not-proceed decision.",IF(COUNTIF(S10:S29,"Score incomplete")&gt;0,"INCOMPLETE: "&amp;COUNTIF(S10:S29,"Score incomplete")&amp;" step(s) are not fully scored.",IF(R5&gt;Med_Limit,"DO NOT PROCEED: highest residual risk is "&amp;S5&amp;" ("&amp;R5&amp;"). Control it further before starting this job.","PROCEED: highest residual risk is "&amp;S5&amp;" ("&amp;R5&amp;"). Brief everyone doing the job on the controls, then sign off below.")))</f>
        <v>PROCEED: highest residual risk is Medium (6). Brief everyone doing the job on the controls, then sign off below.</v>
      </c>
      <c r="C7" s="25"/>
      <c r="D7" s="25"/>
      <c r="E7" s="25"/>
      <c r="F7" s="25"/>
      <c r="G7" s="25"/>
      <c r="H7" s="25"/>
      <c r="I7" s="25"/>
      <c r="J7" s="25"/>
      <c r="K7" s="25"/>
      <c r="L7" s="25"/>
      <c r="M7" s="25"/>
      <c r="N7" s="25"/>
      <c r="O7" s="25"/>
      <c r="P7" s="25"/>
      <c r="Q7" s="25"/>
      <c r="R7" s="25"/>
      <c r="S7" s="25"/>
      <c r="T7" s="1"/>
    </row>
    <row r="8" spans="1:20" ht="18" customHeight="1" x14ac:dyDescent="0.25">
      <c r="A8" s="1"/>
      <c r="B8" s="27" t="s">
        <v>142</v>
      </c>
      <c r="C8" s="27"/>
      <c r="D8" s="27"/>
      <c r="E8" s="27"/>
      <c r="F8" s="28" t="s">
        <v>143</v>
      </c>
      <c r="G8" s="27"/>
      <c r="H8" s="27"/>
      <c r="I8" s="27"/>
      <c r="J8" s="28" t="s">
        <v>144</v>
      </c>
      <c r="K8" s="27"/>
      <c r="L8" s="28" t="s">
        <v>145</v>
      </c>
      <c r="M8" s="27"/>
      <c r="N8" s="27"/>
      <c r="O8" s="27"/>
      <c r="P8" s="28" t="s">
        <v>146</v>
      </c>
      <c r="Q8" s="27"/>
      <c r="R8" s="27"/>
      <c r="S8" s="27"/>
      <c r="T8" s="1"/>
    </row>
    <row r="9" spans="1:20" ht="44.1" customHeight="1" x14ac:dyDescent="0.25">
      <c r="A9" s="1"/>
      <c r="B9" s="7" t="s">
        <v>23</v>
      </c>
      <c r="C9" s="7" t="s">
        <v>24</v>
      </c>
      <c r="D9" s="7" t="s">
        <v>25</v>
      </c>
      <c r="E9" s="7" t="s">
        <v>26</v>
      </c>
      <c r="F9" s="35" t="s">
        <v>27</v>
      </c>
      <c r="G9" s="7" t="s">
        <v>28</v>
      </c>
      <c r="H9" s="7" t="s">
        <v>29</v>
      </c>
      <c r="I9" s="7" t="s">
        <v>30</v>
      </c>
      <c r="J9" s="35" t="s">
        <v>147</v>
      </c>
      <c r="K9" s="7" t="s">
        <v>31</v>
      </c>
      <c r="L9" s="35" t="s">
        <v>32</v>
      </c>
      <c r="M9" s="7" t="s">
        <v>33</v>
      </c>
      <c r="N9" s="7" t="s">
        <v>34</v>
      </c>
      <c r="O9" s="7" t="s">
        <v>35</v>
      </c>
      <c r="P9" s="35" t="s">
        <v>36</v>
      </c>
      <c r="Q9" s="7" t="s">
        <v>148</v>
      </c>
      <c r="R9" s="7" t="s">
        <v>149</v>
      </c>
      <c r="S9" s="7" t="s">
        <v>150</v>
      </c>
      <c r="T9" s="1"/>
    </row>
    <row r="10" spans="1:20" ht="44.1" customHeight="1" x14ac:dyDescent="0.25">
      <c r="A10" s="1"/>
      <c r="B10" s="30">
        <f>IF(COUNTA(C10:E10)=0,"",ROWS(B$10:B10))</f>
        <v>1</v>
      </c>
      <c r="C10" s="9" t="s">
        <v>37</v>
      </c>
      <c r="D10" s="9" t="s">
        <v>38</v>
      </c>
      <c r="E10" s="33" t="s">
        <v>39</v>
      </c>
      <c r="F10" s="36">
        <v>3</v>
      </c>
      <c r="G10" s="34">
        <v>4</v>
      </c>
      <c r="H10" s="31">
        <f t="shared" ref="H10:H29" si="0">IF(OR(F10="",G10=""),"",F10*G10)</f>
        <v>12</v>
      </c>
      <c r="I10" s="37" t="str">
        <f t="shared" ref="I10:I29" si="1">IF(H10="","",IF(H10&lt;=Low_Limit,"Low",IF(H10&lt;=Med_Limit,"Medium",IF(H10&lt;=High_Limit,"High","Extreme"))))</f>
        <v>High</v>
      </c>
      <c r="J10" s="38" t="s">
        <v>40</v>
      </c>
      <c r="K10" s="29" t="s">
        <v>41</v>
      </c>
      <c r="L10" s="36">
        <v>3</v>
      </c>
      <c r="M10" s="34">
        <v>2</v>
      </c>
      <c r="N10" s="31">
        <f t="shared" ref="N10:N29" si="2">IF(OR(L10="",M10=""),"",L10*M10)</f>
        <v>6</v>
      </c>
      <c r="O10" s="37" t="str">
        <f t="shared" ref="O10:O29" si="3">IF(N10="","",IF(N10&lt;=Low_Limit,"Low",IF(N10&lt;=Med_Limit,"Medium",IF(N10&lt;=High_Limit,"High","Extreme"))))</f>
        <v>Medium</v>
      </c>
      <c r="P10" s="38" t="s">
        <v>42</v>
      </c>
      <c r="Q10" s="39">
        <v>46295</v>
      </c>
      <c r="R10" s="32" t="s">
        <v>151</v>
      </c>
      <c r="S10" s="30" t="str">
        <f t="shared" ref="S10:S29" si="4">IF(COUNTA(C10:E10)=0,"",IF(COUNT(F10:G10,L10:M10)&lt;4,"Score incomplete",IF(N10&gt;H10,"Residual above initial",IF(N10&gt;Med_Limit,"Control further",IF(K10="","Select control level","OK")))))</f>
        <v>OK</v>
      </c>
      <c r="T10" s="1"/>
    </row>
    <row r="11" spans="1:20" ht="44.1" customHeight="1" x14ac:dyDescent="0.25">
      <c r="A11" s="1"/>
      <c r="B11" s="30">
        <f>IF(COUNTA(C11:E11)=0,"",ROWS(B$10:B11))</f>
        <v>2</v>
      </c>
      <c r="C11" s="9" t="s">
        <v>43</v>
      </c>
      <c r="D11" s="9" t="s">
        <v>44</v>
      </c>
      <c r="E11" s="33" t="s">
        <v>45</v>
      </c>
      <c r="F11" s="36">
        <v>3</v>
      </c>
      <c r="G11" s="34">
        <v>3</v>
      </c>
      <c r="H11" s="31">
        <f t="shared" si="0"/>
        <v>9</v>
      </c>
      <c r="I11" s="37" t="str">
        <f t="shared" si="1"/>
        <v>Medium</v>
      </c>
      <c r="J11" s="38" t="s">
        <v>46</v>
      </c>
      <c r="K11" s="29" t="s">
        <v>41</v>
      </c>
      <c r="L11" s="36">
        <v>3</v>
      </c>
      <c r="M11" s="34">
        <v>2</v>
      </c>
      <c r="N11" s="31">
        <f t="shared" si="2"/>
        <v>6</v>
      </c>
      <c r="O11" s="37" t="str">
        <f t="shared" si="3"/>
        <v>Medium</v>
      </c>
      <c r="P11" s="38" t="s">
        <v>42</v>
      </c>
      <c r="Q11" s="39">
        <v>46295</v>
      </c>
      <c r="R11" s="32" t="s">
        <v>151</v>
      </c>
      <c r="S11" s="30" t="str">
        <f t="shared" si="4"/>
        <v>OK</v>
      </c>
      <c r="T11" s="1"/>
    </row>
    <row r="12" spans="1:20" ht="44.1" customHeight="1" x14ac:dyDescent="0.25">
      <c r="A12" s="1"/>
      <c r="B12" s="30">
        <f>IF(COUNTA(C12:E12)=0,"",ROWS(B$10:B12))</f>
        <v>3</v>
      </c>
      <c r="C12" s="9" t="s">
        <v>47</v>
      </c>
      <c r="D12" s="9" t="s">
        <v>48</v>
      </c>
      <c r="E12" s="33" t="s">
        <v>49</v>
      </c>
      <c r="F12" s="36">
        <v>5</v>
      </c>
      <c r="G12" s="34">
        <v>3</v>
      </c>
      <c r="H12" s="31">
        <f t="shared" si="0"/>
        <v>15</v>
      </c>
      <c r="I12" s="37" t="str">
        <f t="shared" si="1"/>
        <v>High</v>
      </c>
      <c r="J12" s="38" t="s">
        <v>50</v>
      </c>
      <c r="K12" s="29" t="s">
        <v>41</v>
      </c>
      <c r="L12" s="36">
        <v>5</v>
      </c>
      <c r="M12" s="34">
        <v>1</v>
      </c>
      <c r="N12" s="31">
        <f t="shared" si="2"/>
        <v>5</v>
      </c>
      <c r="O12" s="37" t="str">
        <f t="shared" si="3"/>
        <v>Medium</v>
      </c>
      <c r="P12" s="38" t="s">
        <v>42</v>
      </c>
      <c r="Q12" s="39">
        <v>46295</v>
      </c>
      <c r="R12" s="32" t="s">
        <v>151</v>
      </c>
      <c r="S12" s="30" t="str">
        <f t="shared" si="4"/>
        <v>OK</v>
      </c>
      <c r="T12" s="1"/>
    </row>
    <row r="13" spans="1:20" ht="44.1" customHeight="1" x14ac:dyDescent="0.25">
      <c r="A13" s="1"/>
      <c r="B13" s="30">
        <f>IF(COUNTA(C13:E13)=0,"",ROWS(B$10:B13))</f>
        <v>4</v>
      </c>
      <c r="C13" s="9" t="s">
        <v>51</v>
      </c>
      <c r="D13" s="9" t="s">
        <v>52</v>
      </c>
      <c r="E13" s="33" t="s">
        <v>53</v>
      </c>
      <c r="F13" s="36">
        <v>5</v>
      </c>
      <c r="G13" s="34">
        <v>2</v>
      </c>
      <c r="H13" s="31">
        <f t="shared" si="0"/>
        <v>10</v>
      </c>
      <c r="I13" s="37" t="str">
        <f t="shared" si="1"/>
        <v>High</v>
      </c>
      <c r="J13" s="38" t="s">
        <v>54</v>
      </c>
      <c r="K13" s="29" t="s">
        <v>55</v>
      </c>
      <c r="L13" s="36">
        <v>5</v>
      </c>
      <c r="M13" s="34">
        <v>1</v>
      </c>
      <c r="N13" s="31">
        <f t="shared" si="2"/>
        <v>5</v>
      </c>
      <c r="O13" s="37" t="str">
        <f t="shared" si="3"/>
        <v>Medium</v>
      </c>
      <c r="P13" s="38" t="s">
        <v>42</v>
      </c>
      <c r="Q13" s="39">
        <v>46325</v>
      </c>
      <c r="R13" s="32" t="s">
        <v>152</v>
      </c>
      <c r="S13" s="30" t="str">
        <f t="shared" si="4"/>
        <v>OK</v>
      </c>
      <c r="T13" s="1"/>
    </row>
    <row r="14" spans="1:20" ht="44.1" customHeight="1" x14ac:dyDescent="0.25">
      <c r="A14" s="1"/>
      <c r="B14" s="30">
        <f>IF(COUNTA(C14:E14)=0,"",ROWS(B$10:B14))</f>
        <v>5</v>
      </c>
      <c r="C14" s="9" t="s">
        <v>56</v>
      </c>
      <c r="D14" s="9" t="s">
        <v>57</v>
      </c>
      <c r="E14" s="33" t="s">
        <v>58</v>
      </c>
      <c r="F14" s="36">
        <v>2</v>
      </c>
      <c r="G14" s="34">
        <v>4</v>
      </c>
      <c r="H14" s="31">
        <f t="shared" si="0"/>
        <v>8</v>
      </c>
      <c r="I14" s="37" t="str">
        <f t="shared" si="1"/>
        <v>Medium</v>
      </c>
      <c r="J14" s="38" t="s">
        <v>59</v>
      </c>
      <c r="K14" s="29" t="s">
        <v>60</v>
      </c>
      <c r="L14" s="36">
        <v>2</v>
      </c>
      <c r="M14" s="34">
        <v>2</v>
      </c>
      <c r="N14" s="31">
        <f t="shared" si="2"/>
        <v>4</v>
      </c>
      <c r="O14" s="37" t="str">
        <f t="shared" si="3"/>
        <v>Low</v>
      </c>
      <c r="P14" s="38" t="s">
        <v>42</v>
      </c>
      <c r="Q14" s="39">
        <v>46295</v>
      </c>
      <c r="R14" s="32" t="s">
        <v>151</v>
      </c>
      <c r="S14" s="30" t="str">
        <f t="shared" si="4"/>
        <v>OK</v>
      </c>
      <c r="T14" s="1"/>
    </row>
    <row r="15" spans="1:20" ht="44.1" customHeight="1" x14ac:dyDescent="0.25">
      <c r="A15" s="1"/>
      <c r="B15" s="30">
        <f>IF(COUNTA(C15:E15)=0,"",ROWS(B$10:B15))</f>
        <v>6</v>
      </c>
      <c r="C15" s="9" t="s">
        <v>61</v>
      </c>
      <c r="D15" s="9" t="s">
        <v>62</v>
      </c>
      <c r="E15" s="33" t="s">
        <v>53</v>
      </c>
      <c r="F15" s="36">
        <v>5</v>
      </c>
      <c r="G15" s="34">
        <v>3</v>
      </c>
      <c r="H15" s="31">
        <f t="shared" si="0"/>
        <v>15</v>
      </c>
      <c r="I15" s="37" t="str">
        <f t="shared" si="1"/>
        <v>High</v>
      </c>
      <c r="J15" s="38" t="s">
        <v>63</v>
      </c>
      <c r="K15" s="29" t="s">
        <v>55</v>
      </c>
      <c r="L15" s="36">
        <v>5</v>
      </c>
      <c r="M15" s="34">
        <v>1</v>
      </c>
      <c r="N15" s="31">
        <f t="shared" si="2"/>
        <v>5</v>
      </c>
      <c r="O15" s="37" t="str">
        <f t="shared" si="3"/>
        <v>Medium</v>
      </c>
      <c r="P15" s="38" t="s">
        <v>42</v>
      </c>
      <c r="Q15" s="39">
        <v>46325</v>
      </c>
      <c r="R15" s="32" t="s">
        <v>152</v>
      </c>
      <c r="S15" s="30" t="str">
        <f t="shared" si="4"/>
        <v>OK</v>
      </c>
      <c r="T15" s="1"/>
    </row>
    <row r="16" spans="1:20" ht="44.1" customHeight="1" x14ac:dyDescent="0.25">
      <c r="A16" s="1"/>
      <c r="B16" s="30" t="str">
        <f>IF(COUNTA(C16:E16)=0,"",ROWS(B$10:B16))</f>
        <v/>
      </c>
      <c r="C16" s="9"/>
      <c r="D16" s="9"/>
      <c r="E16" s="33"/>
      <c r="F16" s="36"/>
      <c r="G16" s="34"/>
      <c r="H16" s="31" t="str">
        <f t="shared" si="0"/>
        <v/>
      </c>
      <c r="I16" s="37" t="str">
        <f t="shared" si="1"/>
        <v/>
      </c>
      <c r="J16" s="38"/>
      <c r="K16" s="29"/>
      <c r="L16" s="36"/>
      <c r="M16" s="34"/>
      <c r="N16" s="31" t="str">
        <f t="shared" si="2"/>
        <v/>
      </c>
      <c r="O16" s="37" t="str">
        <f t="shared" si="3"/>
        <v/>
      </c>
      <c r="P16" s="38"/>
      <c r="Q16" s="39"/>
      <c r="R16" s="32"/>
      <c r="S16" s="30" t="str">
        <f t="shared" si="4"/>
        <v/>
      </c>
      <c r="T16" s="1"/>
    </row>
    <row r="17" spans="1:20" ht="44.1" customHeight="1" x14ac:dyDescent="0.25">
      <c r="A17" s="1"/>
      <c r="B17" s="30" t="str">
        <f>IF(COUNTA(C17:E17)=0,"",ROWS(B$10:B17))</f>
        <v/>
      </c>
      <c r="C17" s="9"/>
      <c r="D17" s="9"/>
      <c r="E17" s="33"/>
      <c r="F17" s="36"/>
      <c r="G17" s="34"/>
      <c r="H17" s="31" t="str">
        <f t="shared" si="0"/>
        <v/>
      </c>
      <c r="I17" s="37" t="str">
        <f t="shared" si="1"/>
        <v/>
      </c>
      <c r="J17" s="38"/>
      <c r="K17" s="29"/>
      <c r="L17" s="36"/>
      <c r="M17" s="34"/>
      <c r="N17" s="31" t="str">
        <f t="shared" si="2"/>
        <v/>
      </c>
      <c r="O17" s="37" t="str">
        <f t="shared" si="3"/>
        <v/>
      </c>
      <c r="P17" s="38"/>
      <c r="Q17" s="39"/>
      <c r="R17" s="32"/>
      <c r="S17" s="30" t="str">
        <f t="shared" si="4"/>
        <v/>
      </c>
      <c r="T17" s="1"/>
    </row>
    <row r="18" spans="1:20" ht="44.1" customHeight="1" x14ac:dyDescent="0.25">
      <c r="A18" s="1"/>
      <c r="B18" s="30" t="str">
        <f>IF(COUNTA(C18:E18)=0,"",ROWS(B$10:B18))</f>
        <v/>
      </c>
      <c r="C18" s="9"/>
      <c r="D18" s="9"/>
      <c r="E18" s="33"/>
      <c r="F18" s="36"/>
      <c r="G18" s="34"/>
      <c r="H18" s="31" t="str">
        <f t="shared" si="0"/>
        <v/>
      </c>
      <c r="I18" s="37" t="str">
        <f t="shared" si="1"/>
        <v/>
      </c>
      <c r="J18" s="38"/>
      <c r="K18" s="29"/>
      <c r="L18" s="36"/>
      <c r="M18" s="34"/>
      <c r="N18" s="31" t="str">
        <f t="shared" si="2"/>
        <v/>
      </c>
      <c r="O18" s="37" t="str">
        <f t="shared" si="3"/>
        <v/>
      </c>
      <c r="P18" s="38"/>
      <c r="Q18" s="39"/>
      <c r="R18" s="32"/>
      <c r="S18" s="30" t="str">
        <f t="shared" si="4"/>
        <v/>
      </c>
      <c r="T18" s="1"/>
    </row>
    <row r="19" spans="1:20" ht="44.1" customHeight="1" x14ac:dyDescent="0.25">
      <c r="A19" s="1"/>
      <c r="B19" s="30" t="str">
        <f>IF(COUNTA(C19:E19)=0,"",ROWS(B$10:B19))</f>
        <v/>
      </c>
      <c r="C19" s="9"/>
      <c r="D19" s="9"/>
      <c r="E19" s="33"/>
      <c r="F19" s="36"/>
      <c r="G19" s="34"/>
      <c r="H19" s="31" t="str">
        <f t="shared" si="0"/>
        <v/>
      </c>
      <c r="I19" s="37" t="str">
        <f t="shared" si="1"/>
        <v/>
      </c>
      <c r="J19" s="38"/>
      <c r="K19" s="29"/>
      <c r="L19" s="36"/>
      <c r="M19" s="34"/>
      <c r="N19" s="31" t="str">
        <f t="shared" si="2"/>
        <v/>
      </c>
      <c r="O19" s="37" t="str">
        <f t="shared" si="3"/>
        <v/>
      </c>
      <c r="P19" s="38"/>
      <c r="Q19" s="39"/>
      <c r="R19" s="32"/>
      <c r="S19" s="30" t="str">
        <f t="shared" si="4"/>
        <v/>
      </c>
      <c r="T19" s="1"/>
    </row>
    <row r="20" spans="1:20" ht="44.1" customHeight="1" x14ac:dyDescent="0.25">
      <c r="A20" s="1"/>
      <c r="B20" s="30" t="str">
        <f>IF(COUNTA(C20:E20)=0,"",ROWS(B$10:B20))</f>
        <v/>
      </c>
      <c r="C20" s="9"/>
      <c r="D20" s="9"/>
      <c r="E20" s="33"/>
      <c r="F20" s="36"/>
      <c r="G20" s="34"/>
      <c r="H20" s="31" t="str">
        <f t="shared" si="0"/>
        <v/>
      </c>
      <c r="I20" s="37" t="str">
        <f t="shared" si="1"/>
        <v/>
      </c>
      <c r="J20" s="38"/>
      <c r="K20" s="29"/>
      <c r="L20" s="36"/>
      <c r="M20" s="34"/>
      <c r="N20" s="31" t="str">
        <f t="shared" si="2"/>
        <v/>
      </c>
      <c r="O20" s="37" t="str">
        <f t="shared" si="3"/>
        <v/>
      </c>
      <c r="P20" s="38"/>
      <c r="Q20" s="39"/>
      <c r="R20" s="32"/>
      <c r="S20" s="30" t="str">
        <f t="shared" si="4"/>
        <v/>
      </c>
      <c r="T20" s="1"/>
    </row>
    <row r="21" spans="1:20" ht="44.1" customHeight="1" x14ac:dyDescent="0.25">
      <c r="A21" s="1"/>
      <c r="B21" s="30" t="str">
        <f>IF(COUNTA(C21:E21)=0,"",ROWS(B$10:B21))</f>
        <v/>
      </c>
      <c r="C21" s="9"/>
      <c r="D21" s="9"/>
      <c r="E21" s="33"/>
      <c r="F21" s="36"/>
      <c r="G21" s="34"/>
      <c r="H21" s="31" t="str">
        <f t="shared" si="0"/>
        <v/>
      </c>
      <c r="I21" s="37" t="str">
        <f t="shared" si="1"/>
        <v/>
      </c>
      <c r="J21" s="38"/>
      <c r="K21" s="29"/>
      <c r="L21" s="36"/>
      <c r="M21" s="34"/>
      <c r="N21" s="31" t="str">
        <f t="shared" si="2"/>
        <v/>
      </c>
      <c r="O21" s="37" t="str">
        <f t="shared" si="3"/>
        <v/>
      </c>
      <c r="P21" s="38"/>
      <c r="Q21" s="39"/>
      <c r="R21" s="32"/>
      <c r="S21" s="30" t="str">
        <f t="shared" si="4"/>
        <v/>
      </c>
      <c r="T21" s="1"/>
    </row>
    <row r="22" spans="1:20" ht="44.1" customHeight="1" x14ac:dyDescent="0.25">
      <c r="A22" s="1"/>
      <c r="B22" s="30" t="str">
        <f>IF(COUNTA(C22:E22)=0,"",ROWS(B$10:B22))</f>
        <v/>
      </c>
      <c r="C22" s="9"/>
      <c r="D22" s="9"/>
      <c r="E22" s="33"/>
      <c r="F22" s="36"/>
      <c r="G22" s="34"/>
      <c r="H22" s="31" t="str">
        <f t="shared" si="0"/>
        <v/>
      </c>
      <c r="I22" s="37" t="str">
        <f t="shared" si="1"/>
        <v/>
      </c>
      <c r="J22" s="38"/>
      <c r="K22" s="29"/>
      <c r="L22" s="36"/>
      <c r="M22" s="34"/>
      <c r="N22" s="31" t="str">
        <f t="shared" si="2"/>
        <v/>
      </c>
      <c r="O22" s="37" t="str">
        <f t="shared" si="3"/>
        <v/>
      </c>
      <c r="P22" s="38"/>
      <c r="Q22" s="39"/>
      <c r="R22" s="32"/>
      <c r="S22" s="30" t="str">
        <f t="shared" si="4"/>
        <v/>
      </c>
      <c r="T22" s="1"/>
    </row>
    <row r="23" spans="1:20" ht="44.1" customHeight="1" x14ac:dyDescent="0.25">
      <c r="A23" s="1"/>
      <c r="B23" s="30" t="str">
        <f>IF(COUNTA(C23:E23)=0,"",ROWS(B$10:B23))</f>
        <v/>
      </c>
      <c r="C23" s="9"/>
      <c r="D23" s="9"/>
      <c r="E23" s="33"/>
      <c r="F23" s="36"/>
      <c r="G23" s="34"/>
      <c r="H23" s="31" t="str">
        <f t="shared" si="0"/>
        <v/>
      </c>
      <c r="I23" s="37" t="str">
        <f t="shared" si="1"/>
        <v/>
      </c>
      <c r="J23" s="38"/>
      <c r="K23" s="29"/>
      <c r="L23" s="36"/>
      <c r="M23" s="34"/>
      <c r="N23" s="31" t="str">
        <f t="shared" si="2"/>
        <v/>
      </c>
      <c r="O23" s="37" t="str">
        <f t="shared" si="3"/>
        <v/>
      </c>
      <c r="P23" s="38"/>
      <c r="Q23" s="39"/>
      <c r="R23" s="32"/>
      <c r="S23" s="30" t="str">
        <f t="shared" si="4"/>
        <v/>
      </c>
      <c r="T23" s="1"/>
    </row>
    <row r="24" spans="1:20" ht="44.1" customHeight="1" x14ac:dyDescent="0.25">
      <c r="A24" s="1"/>
      <c r="B24" s="30" t="str">
        <f>IF(COUNTA(C24:E24)=0,"",ROWS(B$10:B24))</f>
        <v/>
      </c>
      <c r="C24" s="9"/>
      <c r="D24" s="9"/>
      <c r="E24" s="33"/>
      <c r="F24" s="36"/>
      <c r="G24" s="34"/>
      <c r="H24" s="31" t="str">
        <f t="shared" si="0"/>
        <v/>
      </c>
      <c r="I24" s="37" t="str">
        <f t="shared" si="1"/>
        <v/>
      </c>
      <c r="J24" s="38"/>
      <c r="K24" s="29"/>
      <c r="L24" s="36"/>
      <c r="M24" s="34"/>
      <c r="N24" s="31" t="str">
        <f t="shared" si="2"/>
        <v/>
      </c>
      <c r="O24" s="37" t="str">
        <f t="shared" si="3"/>
        <v/>
      </c>
      <c r="P24" s="38"/>
      <c r="Q24" s="39"/>
      <c r="R24" s="32"/>
      <c r="S24" s="30" t="str">
        <f t="shared" si="4"/>
        <v/>
      </c>
      <c r="T24" s="1"/>
    </row>
    <row r="25" spans="1:20" ht="44.1" customHeight="1" x14ac:dyDescent="0.25">
      <c r="A25" s="1"/>
      <c r="B25" s="30" t="str">
        <f>IF(COUNTA(C25:E25)=0,"",ROWS(B$10:B25))</f>
        <v/>
      </c>
      <c r="C25" s="9"/>
      <c r="D25" s="9"/>
      <c r="E25" s="33"/>
      <c r="F25" s="36"/>
      <c r="G25" s="34"/>
      <c r="H25" s="31" t="str">
        <f t="shared" si="0"/>
        <v/>
      </c>
      <c r="I25" s="37" t="str">
        <f t="shared" si="1"/>
        <v/>
      </c>
      <c r="J25" s="38"/>
      <c r="K25" s="29"/>
      <c r="L25" s="36"/>
      <c r="M25" s="34"/>
      <c r="N25" s="31" t="str">
        <f t="shared" si="2"/>
        <v/>
      </c>
      <c r="O25" s="37" t="str">
        <f t="shared" si="3"/>
        <v/>
      </c>
      <c r="P25" s="38"/>
      <c r="Q25" s="39"/>
      <c r="R25" s="32"/>
      <c r="S25" s="30" t="str">
        <f t="shared" si="4"/>
        <v/>
      </c>
      <c r="T25" s="1"/>
    </row>
    <row r="26" spans="1:20" ht="44.1" customHeight="1" x14ac:dyDescent="0.25">
      <c r="A26" s="1"/>
      <c r="B26" s="30" t="str">
        <f>IF(COUNTA(C26:E26)=0,"",ROWS(B$10:B26))</f>
        <v/>
      </c>
      <c r="C26" s="9"/>
      <c r="D26" s="9"/>
      <c r="E26" s="33"/>
      <c r="F26" s="36"/>
      <c r="G26" s="34"/>
      <c r="H26" s="31" t="str">
        <f t="shared" si="0"/>
        <v/>
      </c>
      <c r="I26" s="37" t="str">
        <f t="shared" si="1"/>
        <v/>
      </c>
      <c r="J26" s="38"/>
      <c r="K26" s="29"/>
      <c r="L26" s="36"/>
      <c r="M26" s="34"/>
      <c r="N26" s="31" t="str">
        <f t="shared" si="2"/>
        <v/>
      </c>
      <c r="O26" s="37" t="str">
        <f t="shared" si="3"/>
        <v/>
      </c>
      <c r="P26" s="38"/>
      <c r="Q26" s="39"/>
      <c r="R26" s="32"/>
      <c r="S26" s="30" t="str">
        <f t="shared" si="4"/>
        <v/>
      </c>
      <c r="T26" s="1"/>
    </row>
    <row r="27" spans="1:20" ht="44.1" customHeight="1" x14ac:dyDescent="0.25">
      <c r="A27" s="1"/>
      <c r="B27" s="30" t="str">
        <f>IF(COUNTA(C27:E27)=0,"",ROWS(B$10:B27))</f>
        <v/>
      </c>
      <c r="C27" s="9"/>
      <c r="D27" s="9"/>
      <c r="E27" s="33"/>
      <c r="F27" s="36"/>
      <c r="G27" s="34"/>
      <c r="H27" s="31" t="str">
        <f t="shared" si="0"/>
        <v/>
      </c>
      <c r="I27" s="37" t="str">
        <f t="shared" si="1"/>
        <v/>
      </c>
      <c r="J27" s="38"/>
      <c r="K27" s="29"/>
      <c r="L27" s="36"/>
      <c r="M27" s="34"/>
      <c r="N27" s="31" t="str">
        <f t="shared" si="2"/>
        <v/>
      </c>
      <c r="O27" s="37" t="str">
        <f t="shared" si="3"/>
        <v/>
      </c>
      <c r="P27" s="38"/>
      <c r="Q27" s="39"/>
      <c r="R27" s="32"/>
      <c r="S27" s="30" t="str">
        <f t="shared" si="4"/>
        <v/>
      </c>
      <c r="T27" s="1"/>
    </row>
    <row r="28" spans="1:20" ht="44.1" customHeight="1" x14ac:dyDescent="0.25">
      <c r="A28" s="1"/>
      <c r="B28" s="30" t="str">
        <f>IF(COUNTA(C28:E28)=0,"",ROWS(B$10:B28))</f>
        <v/>
      </c>
      <c r="C28" s="9"/>
      <c r="D28" s="9"/>
      <c r="E28" s="33"/>
      <c r="F28" s="36"/>
      <c r="G28" s="34"/>
      <c r="H28" s="31" t="str">
        <f t="shared" si="0"/>
        <v/>
      </c>
      <c r="I28" s="37" t="str">
        <f t="shared" si="1"/>
        <v/>
      </c>
      <c r="J28" s="38"/>
      <c r="K28" s="29"/>
      <c r="L28" s="36"/>
      <c r="M28" s="34"/>
      <c r="N28" s="31" t="str">
        <f t="shared" si="2"/>
        <v/>
      </c>
      <c r="O28" s="37" t="str">
        <f t="shared" si="3"/>
        <v/>
      </c>
      <c r="P28" s="38"/>
      <c r="Q28" s="39"/>
      <c r="R28" s="32"/>
      <c r="S28" s="30" t="str">
        <f t="shared" si="4"/>
        <v/>
      </c>
      <c r="T28" s="1"/>
    </row>
    <row r="29" spans="1:20" ht="44.1" customHeight="1" x14ac:dyDescent="0.25">
      <c r="A29" s="1"/>
      <c r="B29" s="30" t="str">
        <f>IF(COUNTA(C29:E29)=0,"",ROWS(B$10:B29))</f>
        <v/>
      </c>
      <c r="C29" s="9"/>
      <c r="D29" s="9"/>
      <c r="E29" s="33"/>
      <c r="F29" s="36"/>
      <c r="G29" s="34"/>
      <c r="H29" s="31" t="str">
        <f t="shared" si="0"/>
        <v/>
      </c>
      <c r="I29" s="37" t="str">
        <f t="shared" si="1"/>
        <v/>
      </c>
      <c r="J29" s="38"/>
      <c r="K29" s="29"/>
      <c r="L29" s="36"/>
      <c r="M29" s="34"/>
      <c r="N29" s="31" t="str">
        <f t="shared" si="2"/>
        <v/>
      </c>
      <c r="O29" s="37" t="str">
        <f t="shared" si="3"/>
        <v/>
      </c>
      <c r="P29" s="38"/>
      <c r="Q29" s="39"/>
      <c r="R29" s="32"/>
      <c r="S29" s="30" t="str">
        <f t="shared" si="4"/>
        <v/>
      </c>
      <c r="T29" s="1"/>
    </row>
    <row r="30" spans="1:20" ht="12" customHeight="1" x14ac:dyDescent="0.25">
      <c r="A30" s="1"/>
      <c r="B30" s="1"/>
      <c r="C30" s="1"/>
      <c r="D30" s="1"/>
      <c r="E30" s="1"/>
      <c r="F30" s="1"/>
      <c r="G30" s="1"/>
      <c r="H30" s="1"/>
      <c r="I30" s="1"/>
      <c r="J30" s="1"/>
      <c r="K30" s="1"/>
      <c r="L30" s="1"/>
      <c r="M30" s="1"/>
      <c r="N30" s="1"/>
      <c r="O30" s="1"/>
      <c r="P30" s="1"/>
      <c r="Q30" s="1"/>
      <c r="R30" s="1"/>
      <c r="S30" s="1"/>
      <c r="T30" s="1"/>
    </row>
    <row r="31" spans="1:20" x14ac:dyDescent="0.25">
      <c r="A31" s="1"/>
      <c r="B31" s="6" t="s">
        <v>153</v>
      </c>
      <c r="C31" s="6"/>
      <c r="D31" s="6"/>
      <c r="E31" s="6"/>
      <c r="F31" s="6"/>
      <c r="G31" s="6"/>
      <c r="H31" s="6"/>
      <c r="I31" s="6"/>
      <c r="J31" s="6"/>
      <c r="K31" s="6"/>
      <c r="L31" s="6"/>
      <c r="M31" s="1"/>
      <c r="N31" s="6" t="s">
        <v>154</v>
      </c>
      <c r="O31" s="6"/>
      <c r="P31" s="6"/>
      <c r="Q31" s="6"/>
      <c r="R31" s="6"/>
      <c r="S31" s="6"/>
      <c r="T31" s="1"/>
    </row>
    <row r="32" spans="1:20" ht="21.95" customHeight="1" x14ac:dyDescent="0.25">
      <c r="A32" s="1"/>
      <c r="B32" s="75" t="s">
        <v>155</v>
      </c>
      <c r="C32" s="76"/>
      <c r="D32" s="75" t="s">
        <v>156</v>
      </c>
      <c r="E32" s="76"/>
      <c r="F32" s="75" t="s">
        <v>157</v>
      </c>
      <c r="G32" s="75"/>
      <c r="H32" s="75"/>
      <c r="I32" s="75"/>
      <c r="J32" s="76"/>
      <c r="K32" s="75" t="s">
        <v>18</v>
      </c>
      <c r="L32" s="75"/>
      <c r="M32" s="1"/>
      <c r="N32" s="77" t="str">
        <f>Scales!B15</f>
        <v>Low</v>
      </c>
      <c r="O32" s="78"/>
      <c r="P32" s="57" t="str">
        <f>Scales!D15&amp;": "&amp;Scales!C15</f>
        <v>1 to 4: Acceptable. Manage with routine procedures.</v>
      </c>
      <c r="Q32" s="57"/>
      <c r="R32" s="57"/>
      <c r="S32" s="57"/>
      <c r="T32" s="1"/>
    </row>
    <row r="33" spans="1:20" ht="30" customHeight="1" x14ac:dyDescent="0.25">
      <c r="A33" s="1"/>
      <c r="B33" s="66" t="s">
        <v>158</v>
      </c>
      <c r="C33" s="67"/>
      <c r="D33" s="68"/>
      <c r="E33" s="69"/>
      <c r="F33" s="68"/>
      <c r="G33" s="68"/>
      <c r="H33" s="68"/>
      <c r="I33" s="68"/>
      <c r="J33" s="69"/>
      <c r="K33" s="70"/>
      <c r="L33" s="70"/>
      <c r="M33" s="1"/>
      <c r="N33" s="73" t="str">
        <f>Scales!B16</f>
        <v>Medium</v>
      </c>
      <c r="O33" s="74"/>
      <c r="P33" s="57" t="str">
        <f>Scales!D16&amp;": "&amp;Scales!C16</f>
        <v>5 to 9: Tolerable with controls in place. Reduce further where practicable.</v>
      </c>
      <c r="Q33" s="57"/>
      <c r="R33" s="57"/>
      <c r="S33" s="57"/>
      <c r="T33" s="1"/>
    </row>
    <row r="34" spans="1:20" ht="30" customHeight="1" x14ac:dyDescent="0.25">
      <c r="A34" s="1"/>
      <c r="B34" s="66" t="s">
        <v>159</v>
      </c>
      <c r="C34" s="67"/>
      <c r="D34" s="68"/>
      <c r="E34" s="69"/>
      <c r="F34" s="68"/>
      <c r="G34" s="68"/>
      <c r="H34" s="68"/>
      <c r="I34" s="68"/>
      <c r="J34" s="69"/>
      <c r="K34" s="70"/>
      <c r="L34" s="70"/>
      <c r="M34" s="1"/>
      <c r="N34" s="71" t="str">
        <f>Scales!B17</f>
        <v>High</v>
      </c>
      <c r="O34" s="72"/>
      <c r="P34" s="57" t="str">
        <f>Scales!D17&amp;": "&amp;Scales!C17</f>
        <v>10 to 16: Do not proceed until the risk is controlled further.</v>
      </c>
      <c r="Q34" s="57"/>
      <c r="R34" s="57"/>
      <c r="S34" s="57"/>
      <c r="T34" s="1"/>
    </row>
    <row r="35" spans="1:20" ht="30" customHeight="1" x14ac:dyDescent="0.25">
      <c r="A35" s="1"/>
      <c r="B35" s="58" t="s">
        <v>160</v>
      </c>
      <c r="C35" s="59"/>
      <c r="D35" s="60"/>
      <c r="E35" s="61"/>
      <c r="F35" s="60"/>
      <c r="G35" s="60"/>
      <c r="H35" s="60"/>
      <c r="I35" s="60"/>
      <c r="J35" s="61"/>
      <c r="K35" s="62"/>
      <c r="L35" s="62"/>
      <c r="M35" s="1"/>
      <c r="N35" s="63" t="str">
        <f>Scales!B18</f>
        <v>Extreme</v>
      </c>
      <c r="O35" s="64"/>
      <c r="P35" s="65" t="str">
        <f>Scales!D18&amp;": "&amp;Scales!C18</f>
        <v>17 to 25: Stop. Eliminate or substantially reduce the risk before starting.</v>
      </c>
      <c r="Q35" s="65"/>
      <c r="R35" s="65"/>
      <c r="S35" s="65"/>
      <c r="T35" s="1"/>
    </row>
    <row r="36" spans="1:20" x14ac:dyDescent="0.25">
      <c r="A36" s="1"/>
      <c r="B36" s="1"/>
      <c r="C36" s="1"/>
      <c r="D36" s="1"/>
      <c r="E36" s="1"/>
      <c r="F36" s="1"/>
      <c r="G36" s="1"/>
      <c r="H36" s="1"/>
      <c r="I36" s="1"/>
      <c r="J36" s="1"/>
      <c r="K36" s="1"/>
      <c r="L36" s="1"/>
      <c r="M36" s="1"/>
      <c r="N36" s="1"/>
      <c r="O36" s="1"/>
      <c r="P36" s="1"/>
      <c r="Q36" s="1"/>
      <c r="R36" s="1"/>
      <c r="S36" s="1"/>
      <c r="T36" s="1"/>
    </row>
    <row r="37" spans="1:20" x14ac:dyDescent="0.25">
      <c r="A37" s="1"/>
      <c r="B37" s="10" t="s">
        <v>0</v>
      </c>
      <c r="C37" s="1"/>
      <c r="D37" s="1"/>
      <c r="E37" s="1"/>
      <c r="F37" s="1"/>
      <c r="G37" s="1"/>
      <c r="H37" s="1"/>
      <c r="I37" s="1"/>
      <c r="J37" s="1"/>
      <c r="K37" s="1"/>
      <c r="L37" s="1"/>
      <c r="M37" s="1"/>
      <c r="N37" s="1"/>
      <c r="O37" s="1"/>
      <c r="P37" s="1"/>
      <c r="Q37" s="1"/>
      <c r="R37" s="1"/>
      <c r="S37" s="1"/>
      <c r="T37" s="1"/>
    </row>
    <row r="38" spans="1:20" x14ac:dyDescent="0.25">
      <c r="A38" s="1"/>
      <c r="B38" s="1"/>
      <c r="C38" s="1"/>
      <c r="D38" s="1"/>
      <c r="E38" s="1"/>
      <c r="F38" s="1"/>
      <c r="G38" s="1"/>
      <c r="H38" s="1"/>
      <c r="I38" s="1"/>
      <c r="J38" s="1"/>
      <c r="K38" s="1"/>
      <c r="L38" s="1"/>
      <c r="M38" s="1"/>
      <c r="N38" s="1"/>
      <c r="O38" s="1"/>
      <c r="P38" s="1"/>
      <c r="Q38" s="1"/>
      <c r="R38" s="1"/>
      <c r="S38" s="1"/>
      <c r="T38" s="1"/>
    </row>
    <row r="39" spans="1:20" x14ac:dyDescent="0.25">
      <c r="A39" s="1"/>
      <c r="B39" s="1"/>
      <c r="C39" s="1"/>
      <c r="D39" s="1"/>
      <c r="E39" s="1"/>
      <c r="F39" s="1"/>
      <c r="G39" s="1"/>
      <c r="H39" s="1"/>
      <c r="I39" s="1"/>
      <c r="J39" s="1"/>
      <c r="K39" s="1"/>
      <c r="L39" s="1"/>
      <c r="M39" s="1"/>
      <c r="N39" s="1"/>
      <c r="O39" s="1"/>
      <c r="P39" s="1"/>
      <c r="Q39" s="1"/>
      <c r="R39" s="1"/>
      <c r="S39" s="1"/>
      <c r="T39" s="1"/>
    </row>
    <row r="40" spans="1:20" x14ac:dyDescent="0.25">
      <c r="A40" s="1"/>
      <c r="B40" s="1"/>
      <c r="C40" s="1"/>
      <c r="D40" s="1"/>
      <c r="E40" s="1"/>
      <c r="F40" s="1"/>
      <c r="G40" s="1"/>
      <c r="H40" s="1"/>
      <c r="I40" s="1"/>
      <c r="J40" s="1"/>
      <c r="K40" s="1"/>
      <c r="L40" s="1"/>
      <c r="M40" s="1"/>
      <c r="N40" s="1"/>
      <c r="O40" s="1"/>
      <c r="P40" s="1"/>
      <c r="Q40" s="1"/>
      <c r="R40" s="1"/>
      <c r="S40" s="1"/>
      <c r="T40" s="1"/>
    </row>
  </sheetData>
  <mergeCells count="44">
    <mergeCell ref="K3:L3"/>
    <mergeCell ref="M3:O3"/>
    <mergeCell ref="P3:Q3"/>
    <mergeCell ref="B4:C4"/>
    <mergeCell ref="D4:J4"/>
    <mergeCell ref="K4:L4"/>
    <mergeCell ref="M4:O4"/>
    <mergeCell ref="P4:Q4"/>
    <mergeCell ref="B3:C3"/>
    <mergeCell ref="D3:J3"/>
    <mergeCell ref="K5:L5"/>
    <mergeCell ref="M5:O5"/>
    <mergeCell ref="P5:Q5"/>
    <mergeCell ref="B6:C6"/>
    <mergeCell ref="D6:J6"/>
    <mergeCell ref="K6:L6"/>
    <mergeCell ref="M6:O6"/>
    <mergeCell ref="P6:Q6"/>
    <mergeCell ref="B5:C5"/>
    <mergeCell ref="D5:J5"/>
    <mergeCell ref="P32:S32"/>
    <mergeCell ref="B33:C33"/>
    <mergeCell ref="D33:E33"/>
    <mergeCell ref="F33:J33"/>
    <mergeCell ref="K33:L33"/>
    <mergeCell ref="N33:O33"/>
    <mergeCell ref="P33:S33"/>
    <mergeCell ref="B32:C32"/>
    <mergeCell ref="D32:E32"/>
    <mergeCell ref="F32:J32"/>
    <mergeCell ref="K32:L32"/>
    <mergeCell ref="N32:O32"/>
    <mergeCell ref="P34:S34"/>
    <mergeCell ref="B35:C35"/>
    <mergeCell ref="D35:E35"/>
    <mergeCell ref="F35:J35"/>
    <mergeCell ref="K35:L35"/>
    <mergeCell ref="N35:O35"/>
    <mergeCell ref="P35:S35"/>
    <mergeCell ref="B34:C34"/>
    <mergeCell ref="D34:E34"/>
    <mergeCell ref="F34:J34"/>
    <mergeCell ref="K34:L34"/>
    <mergeCell ref="N34:O34"/>
  </mergeCells>
  <conditionalFormatting sqref="B7:S7">
    <cfRule type="expression" dxfId="24" priority="17">
      <formula>LEFT($B$7,6)="DO NOT"</formula>
    </cfRule>
    <cfRule type="expression" dxfId="23" priority="18">
      <formula>LEFT($B$7,7)="PROCEED"</formula>
    </cfRule>
    <cfRule type="expression" dxfId="22" priority="19">
      <formula>LEFT($B$7,10)="INCOMPLETE"</formula>
    </cfRule>
  </conditionalFormatting>
  <conditionalFormatting sqref="H10:I29">
    <cfRule type="expression" dxfId="21" priority="1">
      <formula>$I10="Low"</formula>
    </cfRule>
    <cfRule type="expression" dxfId="20" priority="5">
      <formula>$I10="Medium"</formula>
    </cfRule>
    <cfRule type="expression" dxfId="19" priority="9">
      <formula>$I10="High"</formula>
    </cfRule>
    <cfRule type="expression" dxfId="18" priority="13">
      <formula>$I10="Extreme"</formula>
    </cfRule>
  </conditionalFormatting>
  <conditionalFormatting sqref="N10:O29">
    <cfRule type="expression" dxfId="17" priority="2">
      <formula>$O10="Low"</formula>
    </cfRule>
    <cfRule type="expression" dxfId="16" priority="6">
      <formula>$O10="Medium"</formula>
    </cfRule>
    <cfRule type="expression" dxfId="15" priority="10">
      <formula>$O10="High"</formula>
    </cfRule>
    <cfRule type="expression" dxfId="14" priority="14">
      <formula>$O10="Extreme"</formula>
    </cfRule>
  </conditionalFormatting>
  <conditionalFormatting sqref="Q10:Q29">
    <cfRule type="expression" dxfId="13" priority="22">
      <formula>AND($Q10&lt;&gt;"",$Q10&lt;TODAY(),$R10&lt;&gt;"Complete",$R10&lt;&gt;"Not required")</formula>
    </cfRule>
  </conditionalFormatting>
  <conditionalFormatting sqref="R10:R29">
    <cfRule type="expression" dxfId="12" priority="23">
      <formula>$R10="Complete"</formula>
    </cfRule>
  </conditionalFormatting>
  <conditionalFormatting sqref="R4:S5">
    <cfRule type="expression" dxfId="11" priority="3">
      <formula>$S4="Low"</formula>
    </cfRule>
    <cfRule type="expression" dxfId="10" priority="7">
      <formula>$S4="Medium"</formula>
    </cfRule>
    <cfRule type="expression" dxfId="9" priority="11">
      <formula>$S4="High"</formula>
    </cfRule>
    <cfRule type="expression" dxfId="8" priority="15">
      <formula>$S4="Extreme"</formula>
    </cfRule>
  </conditionalFormatting>
  <conditionalFormatting sqref="S10:S29">
    <cfRule type="expression" dxfId="7" priority="20">
      <formula>$S10="OK"</formula>
    </cfRule>
    <cfRule type="expression" dxfId="6" priority="21">
      <formula>AND($S10&lt;&gt;"",$S10&lt;&gt;"OK")</formula>
    </cfRule>
  </conditionalFormatting>
  <dataValidations count="7">
    <dataValidation type="list" allowBlank="1" showInputMessage="1" showErrorMessage="1" errorTitle="Invalid entry" error="1 Minor to 5 Catastrophic. Scale on the Scales sheet." promptTitle="Severity (1-5)" prompt="1 Minor to 5 Catastrophic. Scale on the Scales sheet." sqref="F10:F29" xr:uid="{C54A1D2C-2EA9-40A3-BC5D-0F2A36FE24F8}">
      <formula1>"1,2,3,4,5"</formula1>
    </dataValidation>
    <dataValidation type="list" allowBlank="1" showInputMessage="1" showErrorMessage="1" errorTitle="Invalid entry" error="1 Rare to 5 Almost certain. Scale on the Scales sheet." promptTitle="Likelihood (1-5)" prompt="1 Rare to 5 Almost certain. Scale on the Scales sheet." sqref="G10:G29" xr:uid="{7D507B3B-718A-4CBB-91EF-92A8B5882C3A}">
      <formula1>"1,2,3,4,5"</formula1>
    </dataValidation>
    <dataValidation type="list" allowBlank="1" showInputMessage="1" showErrorMessage="1" errorTitle="Invalid entry" error="Worst credible harm after the controls are in place." promptTitle="Residual severity (1-5)" prompt="Worst credible harm after the controls are in place." sqref="L10:L29" xr:uid="{F26B48F0-7433-4487-BFC2-B8C7DE5A40AA}">
      <formula1>"1,2,3,4,5"</formula1>
    </dataValidation>
    <dataValidation type="list" allowBlank="1" showInputMessage="1" showErrorMessage="1" errorTitle="Invalid entry" error="How often it could happen after the controls are in place." promptTitle="Residual likelihood (1-5)" prompt="How often it could happen after the controls are in place." sqref="M10:M29" xr:uid="{07C77261-7092-46CD-BB00-239382ED8CAF}">
      <formula1>"1,2,3,4,5"</formula1>
    </dataValidation>
    <dataValidation type="list" allowBlank="1" showInputMessage="1" showErrorMessage="1" errorTitle="Invalid entry" error="Highest-ranking level of the controls: Elimination is best, PPE is last resort." promptTitle="Control level" prompt="Highest-ranking level of the controls: Elimination is best, PPE is last resort." sqref="K10:K29" xr:uid="{94DC963B-59F3-4D72-9C6D-0E821ABC8622}">
      <formula1>Control_Levels</formula1>
    </dataValidation>
    <dataValidation type="list" allowBlank="1" showInputMessage="1" showErrorMessage="1" errorTitle="Invalid entry" error="Status of putting the controls in place." promptTitle="Status" prompt="Status of putting the controls in place." sqref="R10:R29" xr:uid="{0C867F17-12B2-405E-BC83-446DC748096A}">
      <formula1>"Not started,In progress,Complete,Not required"</formula1>
    </dataValidation>
    <dataValidation type="date" operator="greaterThan" allowBlank="1" showInputMessage="1" showErrorMessage="1" errorTitle="Date" error="Enter a valid date, e.g. 2026-10-05." sqref="Q10:Q29 M5" xr:uid="{ECE5AEA0-5567-49E4-BE7C-90B3CB149BE3}">
      <formula1>36526</formula1>
    </dataValidation>
  </dataValidations>
  <hyperlinks>
    <hyperlink ref="S1" location="'How-To'!A1" tooltip="Go to How-To" display="‹ How-To" xr:uid="{8DD1DE52-159B-4BEB-9220-2444ACDF9BC9}"/>
  </hyperlinks>
  <printOptions horizontalCentered="1"/>
  <pageMargins left="0.3888888888888889" right="0.3888888888888889" top="0.5" bottom="0.625" header="0.5" footer="0.5"/>
  <pageSetup paperSize="5" scale="65" fitToHeight="0" orientation="landscape" r:id="rId1"/>
  <headerFooter>
    <oddFooter>&amp;L&amp;F&amp;CPage &amp;P of &amp;N&amp;RPrinted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77C02"/>
    <pageSetUpPr fitToPage="1"/>
  </sheetPr>
  <dimension ref="A1:G25"/>
  <sheetViews>
    <sheetView showGridLines="0" workbookViewId="0">
      <pane ySplit="4" topLeftCell="A5" activePane="bottomLeft" state="frozen"/>
      <selection pane="bottomLeft"/>
    </sheetView>
  </sheetViews>
  <sheetFormatPr defaultRowHeight="15" x14ac:dyDescent="0.25"/>
  <cols>
    <col min="1" max="1" width="2.7109375" customWidth="1"/>
    <col min="2" max="2" width="26.7109375" customWidth="1"/>
    <col min="3" max="3" width="62.85546875" customWidth="1"/>
    <col min="4" max="4" width="55.28515625" customWidth="1"/>
    <col min="5" max="5" width="16.7109375" customWidth="1"/>
    <col min="6" max="6" width="32.42578125" customWidth="1"/>
    <col min="7" max="7" width="2.7109375" customWidth="1"/>
  </cols>
  <sheetData>
    <row r="1" spans="1:7" ht="69.95" customHeight="1" x14ac:dyDescent="0.25">
      <c r="A1" s="1"/>
      <c r="B1" s="2" t="s">
        <v>66</v>
      </c>
      <c r="C1" s="2"/>
      <c r="D1" s="2"/>
      <c r="E1" s="2"/>
      <c r="F1" s="3" t="s">
        <v>94</v>
      </c>
      <c r="G1" s="1"/>
    </row>
    <row r="2" spans="1:7" ht="21.95" customHeight="1" x14ac:dyDescent="0.25">
      <c r="A2" s="1"/>
      <c r="B2" s="4" t="s">
        <v>161</v>
      </c>
      <c r="C2" s="1"/>
      <c r="D2" s="1"/>
      <c r="E2" s="1"/>
      <c r="F2" s="1"/>
      <c r="G2" s="1"/>
    </row>
    <row r="3" spans="1:7" ht="8.1" customHeight="1" x14ac:dyDescent="0.25">
      <c r="A3" s="1"/>
      <c r="B3" s="1"/>
      <c r="C3" s="1"/>
      <c r="D3" s="1"/>
      <c r="E3" s="1"/>
      <c r="F3" s="1"/>
      <c r="G3" s="1"/>
    </row>
    <row r="4" spans="1:7" ht="26.1" customHeight="1" x14ac:dyDescent="0.25">
      <c r="A4" s="1"/>
      <c r="B4" s="7" t="s">
        <v>67</v>
      </c>
      <c r="C4" s="7" t="s">
        <v>68</v>
      </c>
      <c r="D4" s="7" t="s">
        <v>162</v>
      </c>
      <c r="E4" s="7" t="s">
        <v>163</v>
      </c>
      <c r="F4" s="7" t="s">
        <v>164</v>
      </c>
      <c r="G4" s="1"/>
    </row>
    <row r="5" spans="1:7" ht="39.950000000000003" customHeight="1" x14ac:dyDescent="0.25">
      <c r="A5" s="1"/>
      <c r="B5" s="40" t="s">
        <v>69</v>
      </c>
      <c r="C5" s="23" t="s">
        <v>70</v>
      </c>
      <c r="D5" s="23" t="s">
        <v>165</v>
      </c>
      <c r="E5" s="41"/>
      <c r="F5" s="42"/>
      <c r="G5" s="1"/>
    </row>
    <row r="6" spans="1:7" ht="39.950000000000003" customHeight="1" x14ac:dyDescent="0.25">
      <c r="A6" s="1"/>
      <c r="B6" s="40" t="s">
        <v>71</v>
      </c>
      <c r="C6" s="23" t="s">
        <v>72</v>
      </c>
      <c r="D6" s="23" t="s">
        <v>166</v>
      </c>
      <c r="E6" s="41"/>
      <c r="F6" s="42"/>
      <c r="G6" s="1"/>
    </row>
    <row r="7" spans="1:7" ht="39.950000000000003" customHeight="1" x14ac:dyDescent="0.25">
      <c r="A7" s="1"/>
      <c r="B7" s="40" t="s">
        <v>73</v>
      </c>
      <c r="C7" s="23" t="s">
        <v>74</v>
      </c>
      <c r="D7" s="23" t="s">
        <v>167</v>
      </c>
      <c r="E7" s="41"/>
      <c r="F7" s="42"/>
      <c r="G7" s="1"/>
    </row>
    <row r="8" spans="1:7" ht="39.950000000000003" customHeight="1" x14ac:dyDescent="0.25">
      <c r="A8" s="1"/>
      <c r="B8" s="40" t="s">
        <v>75</v>
      </c>
      <c r="C8" s="23" t="s">
        <v>76</v>
      </c>
      <c r="D8" s="23" t="s">
        <v>168</v>
      </c>
      <c r="E8" s="41"/>
      <c r="F8" s="42"/>
      <c r="G8" s="1"/>
    </row>
    <row r="9" spans="1:7" ht="39.950000000000003" customHeight="1" x14ac:dyDescent="0.25">
      <c r="A9" s="1"/>
      <c r="B9" s="40" t="s">
        <v>77</v>
      </c>
      <c r="C9" s="23" t="s">
        <v>78</v>
      </c>
      <c r="D9" s="23" t="s">
        <v>169</v>
      </c>
      <c r="E9" s="41"/>
      <c r="F9" s="42"/>
      <c r="G9" s="1"/>
    </row>
    <row r="10" spans="1:7" ht="39.950000000000003" customHeight="1" x14ac:dyDescent="0.25">
      <c r="A10" s="1"/>
      <c r="B10" s="40" t="s">
        <v>79</v>
      </c>
      <c r="C10" s="23" t="s">
        <v>80</v>
      </c>
      <c r="D10" s="23" t="s">
        <v>170</v>
      </c>
      <c r="E10" s="41"/>
      <c r="F10" s="42"/>
      <c r="G10" s="1"/>
    </row>
    <row r="11" spans="1:7" ht="39.950000000000003" customHeight="1" x14ac:dyDescent="0.25">
      <c r="A11" s="1"/>
      <c r="B11" s="40" t="s">
        <v>81</v>
      </c>
      <c r="C11" s="23" t="s">
        <v>82</v>
      </c>
      <c r="D11" s="23" t="s">
        <v>171</v>
      </c>
      <c r="E11" s="41"/>
      <c r="F11" s="42"/>
      <c r="G11" s="1"/>
    </row>
    <row r="12" spans="1:7" ht="39.950000000000003" customHeight="1" x14ac:dyDescent="0.25">
      <c r="A12" s="1"/>
      <c r="B12" s="40" t="s">
        <v>83</v>
      </c>
      <c r="C12" s="23" t="s">
        <v>84</v>
      </c>
      <c r="D12" s="23" t="s">
        <v>172</v>
      </c>
      <c r="E12" s="41"/>
      <c r="F12" s="42"/>
      <c r="G12" s="1"/>
    </row>
    <row r="13" spans="1:7" ht="39.950000000000003" customHeight="1" x14ac:dyDescent="0.25">
      <c r="A13" s="1"/>
      <c r="B13" s="40" t="s">
        <v>85</v>
      </c>
      <c r="C13" s="23" t="s">
        <v>86</v>
      </c>
      <c r="D13" s="23" t="s">
        <v>173</v>
      </c>
      <c r="E13" s="41"/>
      <c r="F13" s="42"/>
      <c r="G13" s="1"/>
    </row>
    <row r="14" spans="1:7" ht="39.950000000000003" customHeight="1" x14ac:dyDescent="0.25">
      <c r="A14" s="1"/>
      <c r="B14" s="40" t="s">
        <v>87</v>
      </c>
      <c r="C14" s="23" t="s">
        <v>88</v>
      </c>
      <c r="D14" s="23" t="s">
        <v>174</v>
      </c>
      <c r="E14" s="41"/>
      <c r="F14" s="42"/>
      <c r="G14" s="1"/>
    </row>
    <row r="15" spans="1:7" ht="39.950000000000003" customHeight="1" x14ac:dyDescent="0.25">
      <c r="A15" s="1"/>
      <c r="B15" s="40" t="s">
        <v>89</v>
      </c>
      <c r="C15" s="23" t="s">
        <v>90</v>
      </c>
      <c r="D15" s="23" t="s">
        <v>175</v>
      </c>
      <c r="E15" s="41"/>
      <c r="F15" s="42"/>
      <c r="G15" s="1"/>
    </row>
    <row r="16" spans="1:7" ht="39.950000000000003" customHeight="1" x14ac:dyDescent="0.25">
      <c r="A16" s="1"/>
      <c r="B16" s="40" t="s">
        <v>91</v>
      </c>
      <c r="C16" s="23" t="s">
        <v>92</v>
      </c>
      <c r="D16" s="23" t="s">
        <v>176</v>
      </c>
      <c r="E16" s="41"/>
      <c r="F16" s="42"/>
      <c r="G16" s="1"/>
    </row>
    <row r="17" spans="1:7" x14ac:dyDescent="0.25">
      <c r="A17" s="1"/>
      <c r="B17" s="1"/>
      <c r="C17" s="1"/>
      <c r="D17" s="1"/>
      <c r="E17" s="1"/>
      <c r="F17" s="1"/>
      <c r="G17" s="1"/>
    </row>
    <row r="18" spans="1:7" x14ac:dyDescent="0.25">
      <c r="A18" s="1"/>
      <c r="B18" s="43" t="str">
        <f>COUNTA(E5:E16)&amp;" of "&amp;ROWS(E5:E16)&amp;" categories reviewed"</f>
        <v>0 of 12 categories reviewed</v>
      </c>
      <c r="C18" s="1"/>
      <c r="D18" s="1"/>
      <c r="E18" s="1"/>
      <c r="F18" s="1"/>
      <c r="G18" s="1"/>
    </row>
    <row r="19" spans="1:7" x14ac:dyDescent="0.25">
      <c r="A19" s="1"/>
      <c r="B19" s="1"/>
      <c r="C19" s="1"/>
      <c r="D19" s="1"/>
      <c r="E19" s="1"/>
      <c r="F19" s="1"/>
      <c r="G19" s="1"/>
    </row>
    <row r="20" spans="1:7" x14ac:dyDescent="0.25">
      <c r="A20" s="1"/>
      <c r="B20" s="1"/>
      <c r="C20" s="1"/>
      <c r="D20" s="1"/>
      <c r="E20" s="1"/>
      <c r="F20" s="1"/>
      <c r="G20" s="1"/>
    </row>
    <row r="21" spans="1:7" x14ac:dyDescent="0.25">
      <c r="A21" s="1"/>
      <c r="B21" s="1"/>
      <c r="C21" s="1"/>
      <c r="D21" s="1"/>
      <c r="E21" s="1"/>
      <c r="F21" s="1"/>
      <c r="G21" s="1"/>
    </row>
    <row r="22" spans="1:7" x14ac:dyDescent="0.25">
      <c r="A22" s="1"/>
      <c r="B22" s="1"/>
      <c r="C22" s="1"/>
      <c r="D22" s="1"/>
      <c r="E22" s="1"/>
      <c r="F22" s="1"/>
      <c r="G22" s="1"/>
    </row>
    <row r="23" spans="1:7" x14ac:dyDescent="0.25">
      <c r="A23" s="1"/>
      <c r="B23" s="1"/>
      <c r="C23" s="1"/>
      <c r="D23" s="1"/>
      <c r="E23" s="1"/>
      <c r="F23" s="1"/>
      <c r="G23" s="1"/>
    </row>
    <row r="24" spans="1:7" x14ac:dyDescent="0.25">
      <c r="A24" s="1"/>
      <c r="B24" s="1"/>
      <c r="C24" s="1"/>
      <c r="D24" s="1"/>
      <c r="E24" s="1"/>
      <c r="F24" s="1"/>
      <c r="G24" s="1"/>
    </row>
    <row r="25" spans="1:7" x14ac:dyDescent="0.25">
      <c r="A25" s="1"/>
      <c r="B25" s="1"/>
      <c r="C25" s="1"/>
      <c r="D25" s="1"/>
      <c r="E25" s="1"/>
      <c r="F25" s="1"/>
      <c r="G25" s="1"/>
    </row>
  </sheetData>
  <conditionalFormatting sqref="E5:E16">
    <cfRule type="expression" dxfId="5" priority="1">
      <formula>$E5="Checked"</formula>
    </cfRule>
    <cfRule type="expression" dxfId="4" priority="2">
      <formula>$E5="Not applicable"</formula>
    </cfRule>
  </conditionalFormatting>
  <dataValidations count="1">
    <dataValidation type="list" allowBlank="1" showInputMessage="1" showErrorMessage="1" promptTitle="Checked?" prompt="Choose Checked once you have considered this category for every step." sqref="E5:E16" xr:uid="{3436A154-F173-4D86-A3FD-CAFA7A2F496B}">
      <formula1>"Checked,Not applicable"</formula1>
    </dataValidation>
  </dataValidations>
  <hyperlinks>
    <hyperlink ref="F1" location="'How-To'!A1" tooltip="Go to How-To" display="‹ How-To" xr:uid="{C136A2F0-B800-49F8-BFC1-0BE934BCE7F3}"/>
  </hyperlinks>
  <printOptions horizontalCentered="1"/>
  <pageMargins left="0.75" right="0.75" top="1" bottom="1" header="0.5" footer="0.5"/>
  <pageSetup scale="60" fitToHeight="0" orientation="landscape" r:id="rId1"/>
  <headerFooter>
    <oddFooter>&amp;L&amp;F&amp;CPage &amp;P of &amp;N&amp;RPrinted &amp;D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A7F8E"/>
  </sheetPr>
  <dimension ref="A1:M30"/>
  <sheetViews>
    <sheetView showGridLines="0" workbookViewId="0"/>
  </sheetViews>
  <sheetFormatPr defaultRowHeight="15" x14ac:dyDescent="0.25"/>
  <cols>
    <col min="1" max="1" width="2.7109375" customWidth="1"/>
    <col min="2" max="2" width="12.140625" customWidth="1"/>
    <col min="3" max="4" width="44.7109375" customWidth="1"/>
    <col min="5" max="5" width="3" customWidth="1"/>
    <col min="6" max="6" width="28.5703125" customWidth="1"/>
    <col min="7" max="11" width="11" customWidth="1"/>
    <col min="12" max="12" width="17.140625" customWidth="1"/>
    <col min="13" max="13" width="2.7109375" customWidth="1"/>
  </cols>
  <sheetData>
    <row r="1" spans="1:13" ht="69.95" customHeight="1" x14ac:dyDescent="0.25">
      <c r="A1" s="1"/>
      <c r="B1" s="2" t="s">
        <v>93</v>
      </c>
      <c r="C1" s="2"/>
      <c r="D1" s="2"/>
      <c r="E1" s="2"/>
      <c r="F1" s="2"/>
      <c r="G1" s="2"/>
      <c r="H1" s="2"/>
      <c r="I1" s="2"/>
      <c r="J1" s="2"/>
      <c r="K1" s="2"/>
      <c r="L1" s="3" t="s">
        <v>94</v>
      </c>
      <c r="M1" s="1"/>
    </row>
    <row r="2" spans="1:13" ht="21.95" customHeight="1" x14ac:dyDescent="0.25">
      <c r="A2" s="1"/>
      <c r="B2" s="4" t="s">
        <v>95</v>
      </c>
      <c r="C2" s="1"/>
      <c r="D2" s="1"/>
      <c r="E2" s="1"/>
      <c r="F2" s="1"/>
      <c r="G2" s="1"/>
      <c r="H2" s="1"/>
      <c r="I2" s="1"/>
      <c r="J2" s="1"/>
      <c r="K2" s="1"/>
      <c r="L2" s="1"/>
      <c r="M2" s="1"/>
    </row>
    <row r="3" spans="1:13" ht="8.1" customHeight="1" x14ac:dyDescent="0.25">
      <c r="A3" s="1"/>
      <c r="B3" s="1"/>
      <c r="C3" s="1"/>
      <c r="D3" s="1"/>
      <c r="E3" s="1"/>
      <c r="F3" s="1"/>
      <c r="G3" s="1"/>
      <c r="H3" s="1"/>
      <c r="I3" s="1"/>
      <c r="J3" s="1"/>
      <c r="K3" s="1"/>
      <c r="L3" s="1"/>
      <c r="M3" s="1"/>
    </row>
    <row r="4" spans="1:13" ht="15.75" thickBot="1" x14ac:dyDescent="0.3">
      <c r="A4" s="1"/>
      <c r="B4" s="6" t="s">
        <v>96</v>
      </c>
      <c r="C4" s="6"/>
      <c r="D4" s="6"/>
      <c r="E4" s="1"/>
      <c r="F4" s="6" t="s">
        <v>97</v>
      </c>
      <c r="G4" s="6"/>
      <c r="H4" s="6"/>
      <c r="I4" s="6"/>
      <c r="J4" s="6"/>
      <c r="K4" s="6"/>
      <c r="L4" s="5"/>
      <c r="M4" s="1"/>
    </row>
    <row r="5" spans="1:13" ht="30" customHeight="1" x14ac:dyDescent="0.25">
      <c r="A5" s="1"/>
      <c r="B5" s="7" t="s">
        <v>1</v>
      </c>
      <c r="C5" s="7" t="s">
        <v>2</v>
      </c>
      <c r="D5" s="7" t="s">
        <v>3</v>
      </c>
      <c r="E5" s="1"/>
      <c r="F5" s="7" t="s">
        <v>98</v>
      </c>
      <c r="G5" s="7">
        <f>$B$6</f>
        <v>1</v>
      </c>
      <c r="H5" s="7">
        <f>$B$7</f>
        <v>2</v>
      </c>
      <c r="I5" s="7">
        <f>$B$8</f>
        <v>3</v>
      </c>
      <c r="J5" s="7">
        <f>$B$9</f>
        <v>4</v>
      </c>
      <c r="K5" s="7">
        <f>$B$10</f>
        <v>5</v>
      </c>
      <c r="L5" s="1"/>
      <c r="M5" s="1"/>
    </row>
    <row r="6" spans="1:13" ht="30" customHeight="1" x14ac:dyDescent="0.25">
      <c r="A6" s="1"/>
      <c r="B6" s="8">
        <v>1</v>
      </c>
      <c r="C6" s="9" t="s">
        <v>4</v>
      </c>
      <c r="D6" s="9" t="s">
        <v>5</v>
      </c>
      <c r="E6" s="1"/>
      <c r="F6" s="8">
        <f>B10</f>
        <v>5</v>
      </c>
      <c r="G6" s="13">
        <f t="shared" ref="G6:K10" si="0">$F6*G$5</f>
        <v>5</v>
      </c>
      <c r="H6" s="13">
        <f t="shared" si="0"/>
        <v>10</v>
      </c>
      <c r="I6" s="13">
        <f t="shared" si="0"/>
        <v>15</v>
      </c>
      <c r="J6" s="13">
        <f t="shared" si="0"/>
        <v>20</v>
      </c>
      <c r="K6" s="13">
        <f t="shared" si="0"/>
        <v>25</v>
      </c>
      <c r="L6" s="10" t="str">
        <f>LEFT(C10,FIND(":",C10)-1)</f>
        <v>Catastrophic</v>
      </c>
      <c r="M6" s="1"/>
    </row>
    <row r="7" spans="1:13" ht="30" customHeight="1" x14ac:dyDescent="0.25">
      <c r="A7" s="1"/>
      <c r="B7" s="8">
        <v>2</v>
      </c>
      <c r="C7" s="9" t="s">
        <v>6</v>
      </c>
      <c r="D7" s="9" t="s">
        <v>7</v>
      </c>
      <c r="E7" s="1"/>
      <c r="F7" s="8">
        <f>B9</f>
        <v>4</v>
      </c>
      <c r="G7" s="13">
        <f t="shared" si="0"/>
        <v>4</v>
      </c>
      <c r="H7" s="13">
        <f t="shared" si="0"/>
        <v>8</v>
      </c>
      <c r="I7" s="13">
        <f t="shared" si="0"/>
        <v>12</v>
      </c>
      <c r="J7" s="13">
        <f t="shared" si="0"/>
        <v>16</v>
      </c>
      <c r="K7" s="13">
        <f t="shared" si="0"/>
        <v>20</v>
      </c>
      <c r="L7" s="10" t="str">
        <f>LEFT(C9,FIND(":",C9)-1)</f>
        <v>Major</v>
      </c>
      <c r="M7" s="1"/>
    </row>
    <row r="8" spans="1:13" ht="30" customHeight="1" x14ac:dyDescent="0.25">
      <c r="A8" s="1"/>
      <c r="B8" s="8">
        <v>3</v>
      </c>
      <c r="C8" s="9" t="s">
        <v>8</v>
      </c>
      <c r="D8" s="9" t="s">
        <v>9</v>
      </c>
      <c r="E8" s="1"/>
      <c r="F8" s="8">
        <f>B8</f>
        <v>3</v>
      </c>
      <c r="G8" s="13">
        <f t="shared" si="0"/>
        <v>3</v>
      </c>
      <c r="H8" s="13">
        <f t="shared" si="0"/>
        <v>6</v>
      </c>
      <c r="I8" s="13">
        <f t="shared" si="0"/>
        <v>9</v>
      </c>
      <c r="J8" s="13">
        <f t="shared" si="0"/>
        <v>12</v>
      </c>
      <c r="K8" s="13">
        <f t="shared" si="0"/>
        <v>15</v>
      </c>
      <c r="L8" s="10" t="str">
        <f>LEFT(C8,FIND(":",C8)-1)</f>
        <v>Serious</v>
      </c>
      <c r="M8" s="1"/>
    </row>
    <row r="9" spans="1:13" ht="30" customHeight="1" x14ac:dyDescent="0.25">
      <c r="A9" s="1"/>
      <c r="B9" s="8">
        <v>4</v>
      </c>
      <c r="C9" s="9" t="s">
        <v>10</v>
      </c>
      <c r="D9" s="9" t="s">
        <v>11</v>
      </c>
      <c r="E9" s="1"/>
      <c r="F9" s="8">
        <f>B7</f>
        <v>2</v>
      </c>
      <c r="G9" s="13">
        <f t="shared" si="0"/>
        <v>2</v>
      </c>
      <c r="H9" s="13">
        <f t="shared" si="0"/>
        <v>4</v>
      </c>
      <c r="I9" s="13">
        <f t="shared" si="0"/>
        <v>6</v>
      </c>
      <c r="J9" s="13">
        <f t="shared" si="0"/>
        <v>8</v>
      </c>
      <c r="K9" s="13">
        <f t="shared" si="0"/>
        <v>10</v>
      </c>
      <c r="L9" s="10" t="str">
        <f>LEFT(C7,FIND(":",C7)-1)</f>
        <v>Moderate</v>
      </c>
      <c r="M9" s="1"/>
    </row>
    <row r="10" spans="1:13" ht="30" customHeight="1" x14ac:dyDescent="0.25">
      <c r="A10" s="1"/>
      <c r="B10" s="8">
        <v>5</v>
      </c>
      <c r="C10" s="9" t="s">
        <v>12</v>
      </c>
      <c r="D10" s="9" t="s">
        <v>13</v>
      </c>
      <c r="E10" s="1"/>
      <c r="F10" s="8">
        <f>B6</f>
        <v>1</v>
      </c>
      <c r="G10" s="13">
        <f t="shared" si="0"/>
        <v>1</v>
      </c>
      <c r="H10" s="13">
        <f t="shared" si="0"/>
        <v>2</v>
      </c>
      <c r="I10" s="13">
        <f t="shared" si="0"/>
        <v>3</v>
      </c>
      <c r="J10" s="13">
        <f t="shared" si="0"/>
        <v>4</v>
      </c>
      <c r="K10" s="13">
        <f t="shared" si="0"/>
        <v>5</v>
      </c>
      <c r="L10" s="10" t="str">
        <f>LEFT(C6,FIND(":",C6)-1)</f>
        <v>Minor</v>
      </c>
      <c r="M10" s="1"/>
    </row>
    <row r="11" spans="1:13" ht="26.1" customHeight="1" x14ac:dyDescent="0.25">
      <c r="A11" s="1"/>
      <c r="B11" s="1"/>
      <c r="C11" s="1"/>
      <c r="D11" s="1"/>
      <c r="E11" s="1"/>
      <c r="F11" s="11" t="s">
        <v>99</v>
      </c>
      <c r="G11" s="12" t="str">
        <f>LEFT(D6,FIND(":",D6)-1)</f>
        <v>Rare</v>
      </c>
      <c r="H11" s="12" t="str">
        <f>LEFT(D7,FIND(":",D7)-1)</f>
        <v>Unlikely</v>
      </c>
      <c r="I11" s="12" t="str">
        <f>LEFT(D8,FIND(":",D8)-1)</f>
        <v>Possible</v>
      </c>
      <c r="J11" s="12" t="str">
        <f>LEFT(D9,FIND(":",D9)-1)</f>
        <v>Likely</v>
      </c>
      <c r="K11" s="12" t="str">
        <f>LEFT(D10,FIND(":",D10)-1)</f>
        <v>Almost certain</v>
      </c>
      <c r="L11" s="1"/>
      <c r="M11" s="1"/>
    </row>
    <row r="12" spans="1:13" ht="9.9499999999999993" customHeight="1" x14ac:dyDescent="0.25">
      <c r="A12" s="1"/>
      <c r="B12" s="1"/>
      <c r="C12" s="1"/>
      <c r="D12" s="1"/>
      <c r="E12" s="1"/>
      <c r="F12" s="1"/>
      <c r="G12" s="1"/>
      <c r="H12" s="1"/>
      <c r="I12" s="1"/>
      <c r="J12" s="1"/>
      <c r="K12" s="1"/>
      <c r="L12" s="1"/>
      <c r="M12" s="1"/>
    </row>
    <row r="13" spans="1:13" ht="15.75" thickBot="1" x14ac:dyDescent="0.3">
      <c r="A13" s="1"/>
      <c r="B13" s="6" t="s">
        <v>100</v>
      </c>
      <c r="C13" s="6"/>
      <c r="D13" s="6"/>
      <c r="E13" s="1"/>
      <c r="F13" s="6" t="s">
        <v>101</v>
      </c>
      <c r="G13" s="6"/>
      <c r="H13" s="5"/>
      <c r="I13" s="5"/>
      <c r="J13" s="5"/>
      <c r="K13" s="5"/>
      <c r="L13" s="5"/>
      <c r="M13" s="1"/>
    </row>
    <row r="14" spans="1:13" ht="21.95" customHeight="1" x14ac:dyDescent="0.25">
      <c r="A14" s="1"/>
      <c r="B14" s="7" t="s">
        <v>30</v>
      </c>
      <c r="C14" s="7" t="s">
        <v>102</v>
      </c>
      <c r="D14" s="7" t="s">
        <v>103</v>
      </c>
      <c r="E14" s="1"/>
      <c r="F14" s="7" t="s">
        <v>104</v>
      </c>
      <c r="G14" s="7" t="s">
        <v>105</v>
      </c>
      <c r="H14" s="1"/>
      <c r="I14" s="1"/>
      <c r="J14" s="1"/>
      <c r="K14" s="1"/>
      <c r="L14" s="1"/>
      <c r="M14" s="1"/>
    </row>
    <row r="15" spans="1:13" ht="30" customHeight="1" x14ac:dyDescent="0.25">
      <c r="A15" s="1"/>
      <c r="B15" s="14" t="s">
        <v>106</v>
      </c>
      <c r="C15" s="9" t="s">
        <v>107</v>
      </c>
      <c r="D15" s="15" t="str">
        <f>"1 to "&amp;G15</f>
        <v>1 to 4</v>
      </c>
      <c r="E15" s="1"/>
      <c r="F15" s="20" t="s">
        <v>114</v>
      </c>
      <c r="G15" s="21">
        <v>4</v>
      </c>
      <c r="H15" s="10" t="s">
        <v>118</v>
      </c>
      <c r="I15" s="1"/>
      <c r="J15" s="1"/>
      <c r="K15" s="1"/>
      <c r="L15" s="1"/>
      <c r="M15" s="1"/>
    </row>
    <row r="16" spans="1:13" ht="30" customHeight="1" x14ac:dyDescent="0.25">
      <c r="A16" s="1"/>
      <c r="B16" s="16" t="s">
        <v>108</v>
      </c>
      <c r="C16" s="9" t="s">
        <v>109</v>
      </c>
      <c r="D16" s="15" t="str">
        <f>G15+1&amp;" to "&amp;G16</f>
        <v>5 to 9</v>
      </c>
      <c r="E16" s="1"/>
      <c r="F16" s="20" t="s">
        <v>115</v>
      </c>
      <c r="G16" s="21">
        <v>9</v>
      </c>
      <c r="H16" s="10" t="s">
        <v>119</v>
      </c>
      <c r="I16" s="1"/>
      <c r="J16" s="1"/>
      <c r="K16" s="1"/>
      <c r="L16" s="1"/>
      <c r="M16" s="1"/>
    </row>
    <row r="17" spans="1:13" ht="30" customHeight="1" x14ac:dyDescent="0.25">
      <c r="A17" s="1"/>
      <c r="B17" s="17" t="s">
        <v>110</v>
      </c>
      <c r="C17" s="9" t="s">
        <v>111</v>
      </c>
      <c r="D17" s="15" t="str">
        <f>G16+1&amp;" to "&amp;G17</f>
        <v>10 to 16</v>
      </c>
      <c r="E17" s="1"/>
      <c r="F17" s="20" t="s">
        <v>116</v>
      </c>
      <c r="G17" s="21">
        <v>16</v>
      </c>
      <c r="H17" s="10" t="s">
        <v>120</v>
      </c>
      <c r="I17" s="1"/>
      <c r="J17" s="1"/>
      <c r="K17" s="1"/>
      <c r="L17" s="1"/>
      <c r="M17" s="1"/>
    </row>
    <row r="18" spans="1:13" ht="30" customHeight="1" x14ac:dyDescent="0.25">
      <c r="A18" s="1"/>
      <c r="B18" s="18" t="s">
        <v>112</v>
      </c>
      <c r="C18" s="9" t="s">
        <v>113</v>
      </c>
      <c r="D18" s="15" t="str">
        <f>G17+1&amp;" to 25"</f>
        <v>17 to 25</v>
      </c>
      <c r="E18" s="1"/>
      <c r="F18" s="20" t="s">
        <v>112</v>
      </c>
      <c r="G18" s="8" t="str">
        <f>"above "&amp;G17</f>
        <v>above 16</v>
      </c>
      <c r="H18" s="10" t="s">
        <v>121</v>
      </c>
      <c r="I18" s="1"/>
      <c r="J18" s="1"/>
      <c r="K18" s="1"/>
      <c r="L18" s="1"/>
      <c r="M18" s="1"/>
    </row>
    <row r="19" spans="1:13" ht="24" customHeight="1" x14ac:dyDescent="0.25">
      <c r="A19" s="1"/>
      <c r="B19" s="1"/>
      <c r="C19" s="1"/>
      <c r="D19" s="1"/>
      <c r="E19" s="1"/>
      <c r="F19" s="20" t="s">
        <v>117</v>
      </c>
      <c r="G19" s="21">
        <v>12</v>
      </c>
      <c r="H19" s="10" t="s">
        <v>122</v>
      </c>
      <c r="I19" s="1"/>
      <c r="J19" s="1"/>
      <c r="K19" s="1"/>
      <c r="L19" s="1"/>
      <c r="M19" s="1"/>
    </row>
    <row r="20" spans="1:13" ht="9.9499999999999993" customHeight="1" x14ac:dyDescent="0.25">
      <c r="A20" s="1"/>
      <c r="B20" s="1"/>
      <c r="C20" s="1"/>
      <c r="D20" s="1"/>
      <c r="E20" s="1"/>
      <c r="F20" s="1"/>
      <c r="G20" s="1"/>
      <c r="H20" s="1"/>
      <c r="I20" s="1"/>
      <c r="J20" s="1"/>
      <c r="K20" s="1"/>
      <c r="L20" s="1"/>
      <c r="M20" s="1"/>
    </row>
    <row r="21" spans="1:13" x14ac:dyDescent="0.25">
      <c r="A21" s="1"/>
      <c r="B21" s="6" t="s">
        <v>123</v>
      </c>
      <c r="C21" s="6"/>
      <c r="D21" s="6"/>
      <c r="E21" s="1"/>
      <c r="F21" s="1"/>
      <c r="G21" s="1"/>
      <c r="H21" s="1"/>
      <c r="I21" s="1"/>
      <c r="J21" s="1"/>
      <c r="K21" s="1"/>
      <c r="L21" s="1"/>
      <c r="M21" s="1"/>
    </row>
    <row r="22" spans="1:13" ht="21.95" customHeight="1" x14ac:dyDescent="0.25">
      <c r="A22" s="1"/>
      <c r="B22" s="7" t="s">
        <v>124</v>
      </c>
      <c r="C22" s="7" t="s">
        <v>31</v>
      </c>
      <c r="D22" s="7" t="s">
        <v>125</v>
      </c>
      <c r="E22" s="1"/>
      <c r="F22" s="1"/>
      <c r="G22" s="1"/>
      <c r="H22" s="1"/>
      <c r="I22" s="1"/>
      <c r="J22" s="1"/>
      <c r="K22" s="1"/>
      <c r="L22" s="1"/>
      <c r="M22" s="1"/>
    </row>
    <row r="23" spans="1:13" ht="30" customHeight="1" x14ac:dyDescent="0.25">
      <c r="A23" s="1"/>
      <c r="B23" s="8">
        <v>1</v>
      </c>
      <c r="C23" s="22" t="s">
        <v>60</v>
      </c>
      <c r="D23" s="23" t="s">
        <v>126</v>
      </c>
      <c r="E23" s="1"/>
      <c r="F23" s="1"/>
      <c r="G23" s="1"/>
      <c r="H23" s="1"/>
      <c r="I23" s="1"/>
      <c r="J23" s="1"/>
      <c r="K23" s="1"/>
      <c r="L23" s="1"/>
      <c r="M23" s="1"/>
    </row>
    <row r="24" spans="1:13" ht="30" customHeight="1" x14ac:dyDescent="0.25">
      <c r="A24" s="1"/>
      <c r="B24" s="8">
        <v>2</v>
      </c>
      <c r="C24" s="22" t="s">
        <v>127</v>
      </c>
      <c r="D24" s="23" t="s">
        <v>128</v>
      </c>
      <c r="E24" s="1"/>
      <c r="F24" s="1"/>
      <c r="G24" s="1"/>
      <c r="H24" s="1"/>
      <c r="I24" s="1"/>
      <c r="J24" s="1"/>
      <c r="K24" s="1"/>
      <c r="L24" s="1"/>
      <c r="M24" s="1"/>
    </row>
    <row r="25" spans="1:13" ht="30" customHeight="1" x14ac:dyDescent="0.25">
      <c r="A25" s="1"/>
      <c r="B25" s="8">
        <v>3</v>
      </c>
      <c r="C25" s="22" t="s">
        <v>41</v>
      </c>
      <c r="D25" s="23" t="s">
        <v>129</v>
      </c>
      <c r="E25" s="1"/>
      <c r="F25" s="1"/>
      <c r="G25" s="1"/>
      <c r="H25" s="1"/>
      <c r="I25" s="1"/>
      <c r="J25" s="1"/>
      <c r="K25" s="1"/>
      <c r="L25" s="1"/>
      <c r="M25" s="1"/>
    </row>
    <row r="26" spans="1:13" ht="30" customHeight="1" x14ac:dyDescent="0.25">
      <c r="A26" s="1"/>
      <c r="B26" s="8">
        <v>4</v>
      </c>
      <c r="C26" s="22" t="s">
        <v>55</v>
      </c>
      <c r="D26" s="23" t="s">
        <v>130</v>
      </c>
      <c r="E26" s="1"/>
      <c r="F26" s="1"/>
      <c r="G26" s="1"/>
      <c r="H26" s="1"/>
      <c r="I26" s="1"/>
      <c r="J26" s="1"/>
      <c r="K26" s="1"/>
      <c r="L26" s="1"/>
      <c r="M26" s="1"/>
    </row>
    <row r="27" spans="1:13" ht="30" customHeight="1" x14ac:dyDescent="0.25">
      <c r="A27" s="1"/>
      <c r="B27" s="8">
        <v>5</v>
      </c>
      <c r="C27" s="22" t="s">
        <v>131</v>
      </c>
      <c r="D27" s="23" t="s">
        <v>132</v>
      </c>
      <c r="E27" s="1"/>
      <c r="F27" s="1"/>
      <c r="G27" s="1"/>
      <c r="H27" s="1"/>
      <c r="I27" s="1"/>
      <c r="J27" s="1"/>
      <c r="K27" s="1"/>
      <c r="L27" s="1"/>
      <c r="M27" s="1"/>
    </row>
    <row r="28" spans="1:13" x14ac:dyDescent="0.25">
      <c r="A28" s="1"/>
      <c r="B28" s="10" t="s">
        <v>133</v>
      </c>
      <c r="C28" s="1"/>
      <c r="D28" s="1"/>
      <c r="E28" s="1"/>
      <c r="F28" s="1"/>
      <c r="G28" s="1"/>
      <c r="H28" s="1"/>
      <c r="I28" s="1"/>
      <c r="J28" s="1"/>
      <c r="K28" s="1"/>
      <c r="L28" s="1"/>
      <c r="M28" s="1"/>
    </row>
    <row r="29" spans="1:13" x14ac:dyDescent="0.25">
      <c r="A29" s="1"/>
      <c r="B29" s="1"/>
      <c r="C29" s="1"/>
      <c r="D29" s="1"/>
      <c r="E29" s="1"/>
      <c r="F29" s="1"/>
      <c r="G29" s="1"/>
      <c r="H29" s="1"/>
      <c r="I29" s="1"/>
      <c r="J29" s="1"/>
      <c r="K29" s="1"/>
      <c r="L29" s="1"/>
      <c r="M29" s="1"/>
    </row>
    <row r="30" spans="1:13" x14ac:dyDescent="0.25">
      <c r="A30" s="1"/>
      <c r="B30" s="1"/>
      <c r="C30" s="1"/>
      <c r="D30" s="1"/>
      <c r="E30" s="1"/>
      <c r="F30" s="1"/>
      <c r="G30" s="1"/>
      <c r="H30" s="1"/>
      <c r="I30" s="1"/>
      <c r="J30" s="1"/>
      <c r="K30" s="1"/>
      <c r="L30" s="1"/>
      <c r="M30" s="1"/>
    </row>
  </sheetData>
  <conditionalFormatting sqref="G6:K10">
    <cfRule type="expression" dxfId="3" priority="1">
      <formula>G6&lt;=Low_Limit</formula>
    </cfRule>
    <cfRule type="expression" dxfId="2" priority="2">
      <formula>AND(G6&gt;Low_Limit,G6&lt;=Med_Limit)</formula>
    </cfRule>
    <cfRule type="expression" dxfId="1" priority="3">
      <formula>AND(G6&gt;Med_Limit,G6&lt;=High_Limit)</formula>
    </cfRule>
    <cfRule type="expression" dxfId="0" priority="4">
      <formula>G6&gt;High_Limit</formula>
    </cfRule>
  </conditionalFormatting>
  <dataValidations count="4">
    <dataValidation type="whole" allowBlank="1" showInputMessage="1" showErrorMessage="1" errorTitle="Band limit" error="Enter a whole number from 1 to 23." sqref="G15" xr:uid="{20246A64-1E02-4353-B634-C15F2E9CF9CC}">
      <formula1>1</formula1>
      <formula2>23</formula2>
    </dataValidation>
    <dataValidation type="whole" allowBlank="1" showInputMessage="1" showErrorMessage="1" errorTitle="Band limit" error="Must be a whole number above the Low limit and below 25." sqref="G16" xr:uid="{32C1A23F-6432-4846-BF79-6487C6B9C9F0}">
      <formula1>G15+1</formula1>
      <formula2>24</formula2>
    </dataValidation>
    <dataValidation type="whole" allowBlank="1" showInputMessage="1" showErrorMessage="1" errorTitle="Band limit" error="Must be a whole number above the Medium limit and below 25." sqref="G17" xr:uid="{DCA24F26-3095-4D65-A109-EAB0178B7148}">
      <formula1>G16+1</formula1>
      <formula2>24</formula2>
    </dataValidation>
    <dataValidation type="whole" allowBlank="1" showInputMessage="1" showErrorMessage="1" sqref="G19" xr:uid="{9758C824-DBF0-4DA9-B9DE-1C6C15C23E54}">
      <formula1>1</formula1>
      <formula2>60</formula2>
    </dataValidation>
  </dataValidations>
  <hyperlinks>
    <hyperlink ref="L1" location="'How-To'!A1" tooltip="Go to How-To" display="‹ How-To" xr:uid="{EA977DE6-86AF-4423-9510-8F5A3CA4ABA6}"/>
  </hyperlink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How-To</vt:lpstr>
      <vt:lpstr>JHA</vt:lpstr>
      <vt:lpstr>Hazard Prompts</vt:lpstr>
      <vt:lpstr>Scales</vt:lpstr>
      <vt:lpstr>Control_Levels</vt:lpstr>
      <vt:lpstr>High_Limit</vt:lpstr>
      <vt:lpstr>Low_Limit</vt:lpstr>
      <vt:lpstr>Med_Limit</vt:lpstr>
      <vt:lpstr>'Hazard Prompts'!Print_Area</vt:lpstr>
      <vt:lpstr>'How-To'!Print_Area</vt:lpstr>
      <vt:lpstr>JHA!Print_Area</vt:lpstr>
      <vt:lpstr>'Hazard Prompts'!Print_Titles</vt:lpstr>
      <vt:lpstr>JHA!Print_Titles</vt:lpstr>
      <vt:lpstr>Review_Months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2026-10-05T20:35:24Z</dcterms:created>
  <dcterms:modified xsi:type="dcterms:W3CDTF">2026-10-08T04:06:13Z</dcterms:modified>
</cp:coreProperties>
</file>